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pei hamada\Dropbox\ホームページ\24_20202021\"/>
    </mc:Choice>
  </mc:AlternateContent>
  <xr:revisionPtr revIDLastSave="0" documentId="13_ncr:1_{1EA726A4-D581-4070-9307-DA02A78C66A1}" xr6:coauthVersionLast="45" xr6:coauthVersionMax="45" xr10:uidLastSave="{00000000-0000-0000-0000-000000000000}"/>
  <bookViews>
    <workbookView xWindow="-110" yWindow="-110" windowWidth="19420" windowHeight="10560" activeTab="1" xr2:uid="{BEF26793-AE60-4810-B237-6DE6235DD32D}"/>
  </bookViews>
  <sheets>
    <sheet name="各馬チェック" sheetId="1" r:id="rId1"/>
    <sheet name="集計表" sheetId="2" r:id="rId2"/>
  </sheets>
  <definedNames>
    <definedName name="_xlnm._FilterDatabase" localSheetId="0" hidden="1">各馬チェック!$A$1:$X$131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2" l="1"/>
  <c r="G13" i="2"/>
  <c r="G12" i="2"/>
  <c r="G11" i="2"/>
  <c r="G10" i="2"/>
  <c r="G9" i="2"/>
  <c r="G8" i="2"/>
  <c r="G7" i="2"/>
  <c r="G6" i="2"/>
  <c r="G5" i="2"/>
  <c r="G4" i="2"/>
  <c r="G3" i="2"/>
  <c r="G2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C2" i="2"/>
  <c r="E2" i="2"/>
  <c r="F2" i="2"/>
  <c r="H2" i="2"/>
  <c r="I2" i="2"/>
  <c r="K2" i="2"/>
  <c r="L2" i="2"/>
  <c r="C3" i="2"/>
  <c r="E3" i="2"/>
  <c r="F3" i="2"/>
  <c r="H3" i="2"/>
  <c r="I3" i="2"/>
  <c r="K3" i="2"/>
  <c r="L3" i="2"/>
  <c r="C4" i="2"/>
  <c r="E4" i="2"/>
  <c r="F4" i="2"/>
  <c r="H4" i="2"/>
  <c r="I4" i="2"/>
  <c r="K4" i="2"/>
  <c r="L4" i="2"/>
  <c r="C5" i="2"/>
  <c r="E5" i="2"/>
  <c r="F5" i="2"/>
  <c r="H5" i="2"/>
  <c r="I5" i="2"/>
  <c r="K5" i="2"/>
  <c r="L5" i="2"/>
  <c r="C6" i="2"/>
  <c r="E6" i="2"/>
  <c r="F6" i="2"/>
  <c r="H6" i="2"/>
  <c r="I6" i="2"/>
  <c r="K6" i="2"/>
  <c r="L6" i="2"/>
  <c r="C7" i="2"/>
  <c r="E7" i="2"/>
  <c r="F7" i="2"/>
  <c r="H7" i="2"/>
  <c r="I7" i="2"/>
  <c r="K7" i="2"/>
  <c r="L7" i="2"/>
  <c r="C8" i="2"/>
  <c r="E8" i="2"/>
  <c r="F8" i="2"/>
  <c r="H8" i="2"/>
  <c r="I8" i="2"/>
  <c r="K8" i="2"/>
  <c r="L8" i="2"/>
  <c r="C9" i="2"/>
  <c r="E9" i="2"/>
  <c r="F9" i="2"/>
  <c r="H9" i="2"/>
  <c r="I9" i="2"/>
  <c r="K9" i="2"/>
  <c r="L9" i="2"/>
  <c r="C10" i="2"/>
  <c r="E10" i="2"/>
  <c r="F10" i="2"/>
  <c r="H10" i="2"/>
  <c r="I10" i="2"/>
  <c r="K10" i="2"/>
  <c r="L10" i="2"/>
  <c r="C11" i="2"/>
  <c r="E11" i="2"/>
  <c r="F11" i="2"/>
  <c r="H11" i="2"/>
  <c r="I11" i="2"/>
  <c r="K11" i="2"/>
  <c r="L11" i="2"/>
  <c r="C12" i="2"/>
  <c r="E12" i="2"/>
  <c r="F12" i="2"/>
  <c r="H12" i="2"/>
  <c r="I12" i="2"/>
  <c r="K12" i="2"/>
  <c r="L12" i="2"/>
  <c r="C13" i="2"/>
  <c r="E13" i="2"/>
  <c r="F13" i="2"/>
  <c r="H13" i="2"/>
  <c r="I13" i="2"/>
  <c r="K13" i="2"/>
  <c r="L13" i="2"/>
  <c r="C14" i="2"/>
  <c r="E14" i="2"/>
  <c r="F14" i="2"/>
  <c r="H14" i="2"/>
  <c r="I14" i="2"/>
  <c r="K14" i="2"/>
  <c r="L14" i="2"/>
  <c r="L15" i="2"/>
  <c r="H15" i="2"/>
  <c r="E15" i="2"/>
  <c r="B15" i="2"/>
  <c r="T131" i="1"/>
  <c r="P131" i="1"/>
  <c r="L131" i="1"/>
  <c r="J131" i="1"/>
  <c r="G131" i="1"/>
  <c r="C131" i="1"/>
  <c r="T130" i="1"/>
  <c r="P130" i="1"/>
  <c r="L130" i="1"/>
  <c r="J130" i="1"/>
  <c r="G130" i="1"/>
  <c r="C130" i="1"/>
  <c r="T129" i="1"/>
  <c r="P129" i="1"/>
  <c r="L129" i="1"/>
  <c r="J129" i="1"/>
  <c r="G129" i="1"/>
  <c r="C129" i="1"/>
  <c r="T128" i="1"/>
  <c r="P128" i="1"/>
  <c r="L128" i="1"/>
  <c r="J128" i="1"/>
  <c r="G128" i="1"/>
  <c r="C128" i="1"/>
  <c r="T127" i="1"/>
  <c r="P127" i="1"/>
  <c r="L127" i="1"/>
  <c r="J127" i="1"/>
  <c r="G127" i="1"/>
  <c r="C127" i="1"/>
  <c r="T126" i="1"/>
  <c r="P126" i="1"/>
  <c r="L126" i="1"/>
  <c r="J126" i="1"/>
  <c r="G126" i="1"/>
  <c r="C126" i="1"/>
  <c r="T125" i="1"/>
  <c r="P125" i="1"/>
  <c r="L125" i="1"/>
  <c r="J125" i="1"/>
  <c r="G125" i="1"/>
  <c r="C125" i="1"/>
  <c r="T124" i="1"/>
  <c r="P124" i="1"/>
  <c r="L124" i="1"/>
  <c r="J124" i="1"/>
  <c r="G124" i="1"/>
  <c r="C124" i="1"/>
  <c r="T123" i="1"/>
  <c r="P123" i="1"/>
  <c r="L123" i="1"/>
  <c r="J123" i="1"/>
  <c r="G123" i="1"/>
  <c r="C123" i="1"/>
  <c r="T122" i="1"/>
  <c r="P122" i="1"/>
  <c r="L122" i="1"/>
  <c r="J122" i="1"/>
  <c r="G122" i="1"/>
  <c r="C122" i="1"/>
  <c r="T121" i="1"/>
  <c r="P121" i="1"/>
  <c r="L121" i="1"/>
  <c r="J121" i="1"/>
  <c r="G121" i="1"/>
  <c r="C121" i="1"/>
  <c r="T120" i="1"/>
  <c r="P120" i="1"/>
  <c r="L120" i="1"/>
  <c r="J120" i="1"/>
  <c r="G120" i="1"/>
  <c r="C120" i="1"/>
  <c r="T119" i="1"/>
  <c r="P119" i="1"/>
  <c r="L119" i="1"/>
  <c r="J119" i="1"/>
  <c r="G119" i="1"/>
  <c r="C119" i="1"/>
  <c r="T118" i="1"/>
  <c r="P118" i="1"/>
  <c r="L118" i="1"/>
  <c r="J118" i="1"/>
  <c r="G118" i="1"/>
  <c r="C118" i="1"/>
  <c r="T117" i="1"/>
  <c r="P117" i="1"/>
  <c r="L117" i="1"/>
  <c r="J117" i="1"/>
  <c r="G117" i="1"/>
  <c r="C117" i="1"/>
  <c r="T116" i="1"/>
  <c r="P116" i="1"/>
  <c r="L116" i="1"/>
  <c r="J116" i="1"/>
  <c r="G116" i="1"/>
  <c r="C116" i="1"/>
  <c r="T115" i="1"/>
  <c r="P115" i="1"/>
  <c r="L115" i="1"/>
  <c r="J115" i="1"/>
  <c r="G115" i="1"/>
  <c r="C115" i="1"/>
  <c r="T114" i="1"/>
  <c r="P114" i="1"/>
  <c r="L114" i="1"/>
  <c r="J114" i="1"/>
  <c r="G114" i="1"/>
  <c r="C114" i="1"/>
  <c r="T113" i="1"/>
  <c r="P113" i="1"/>
  <c r="L113" i="1"/>
  <c r="J113" i="1"/>
  <c r="G113" i="1"/>
  <c r="C113" i="1"/>
  <c r="T112" i="1"/>
  <c r="P112" i="1"/>
  <c r="L112" i="1"/>
  <c r="J112" i="1"/>
  <c r="G112" i="1"/>
  <c r="C112" i="1"/>
  <c r="T111" i="1"/>
  <c r="P111" i="1"/>
  <c r="L111" i="1"/>
  <c r="J111" i="1"/>
  <c r="G111" i="1"/>
  <c r="C111" i="1"/>
  <c r="T110" i="1"/>
  <c r="P110" i="1"/>
  <c r="L110" i="1"/>
  <c r="J110" i="1"/>
  <c r="G110" i="1"/>
  <c r="C110" i="1"/>
  <c r="T109" i="1"/>
  <c r="P109" i="1"/>
  <c r="L109" i="1"/>
  <c r="J109" i="1"/>
  <c r="G109" i="1"/>
  <c r="C109" i="1"/>
  <c r="T108" i="1"/>
  <c r="P108" i="1"/>
  <c r="L108" i="1"/>
  <c r="J108" i="1"/>
  <c r="G108" i="1"/>
  <c r="C108" i="1"/>
  <c r="T107" i="1"/>
  <c r="P107" i="1"/>
  <c r="L107" i="1"/>
  <c r="J107" i="1"/>
  <c r="G107" i="1"/>
  <c r="C107" i="1"/>
  <c r="T106" i="1"/>
  <c r="P106" i="1"/>
  <c r="L106" i="1"/>
  <c r="J106" i="1"/>
  <c r="G106" i="1"/>
  <c r="C106" i="1"/>
  <c r="T105" i="1"/>
  <c r="P105" i="1"/>
  <c r="L105" i="1"/>
  <c r="J105" i="1"/>
  <c r="G105" i="1"/>
  <c r="C105" i="1"/>
  <c r="T104" i="1"/>
  <c r="P104" i="1"/>
  <c r="L104" i="1"/>
  <c r="J104" i="1"/>
  <c r="G104" i="1"/>
  <c r="C104" i="1"/>
  <c r="T103" i="1"/>
  <c r="P103" i="1"/>
  <c r="L103" i="1"/>
  <c r="J103" i="1"/>
  <c r="G103" i="1"/>
  <c r="C103" i="1"/>
  <c r="T102" i="1"/>
  <c r="P102" i="1"/>
  <c r="L102" i="1"/>
  <c r="J102" i="1"/>
  <c r="G102" i="1"/>
  <c r="C102" i="1"/>
  <c r="T101" i="1"/>
  <c r="P101" i="1"/>
  <c r="L101" i="1"/>
  <c r="J101" i="1"/>
  <c r="G101" i="1"/>
  <c r="C101" i="1"/>
  <c r="T100" i="1"/>
  <c r="P100" i="1"/>
  <c r="L100" i="1"/>
  <c r="J100" i="1"/>
  <c r="G100" i="1"/>
  <c r="C100" i="1"/>
  <c r="T99" i="1"/>
  <c r="P99" i="1"/>
  <c r="L99" i="1"/>
  <c r="J99" i="1"/>
  <c r="G99" i="1"/>
  <c r="C99" i="1"/>
  <c r="T98" i="1"/>
  <c r="P98" i="1"/>
  <c r="L98" i="1"/>
  <c r="J98" i="1"/>
  <c r="G98" i="1"/>
  <c r="C98" i="1"/>
  <c r="T97" i="1"/>
  <c r="P97" i="1"/>
  <c r="L97" i="1"/>
  <c r="J97" i="1"/>
  <c r="G97" i="1"/>
  <c r="C97" i="1"/>
  <c r="T96" i="1"/>
  <c r="P96" i="1"/>
  <c r="L96" i="1"/>
  <c r="J96" i="1"/>
  <c r="G96" i="1"/>
  <c r="C96" i="1"/>
  <c r="T95" i="1"/>
  <c r="P95" i="1"/>
  <c r="L95" i="1"/>
  <c r="J95" i="1"/>
  <c r="G95" i="1"/>
  <c r="C95" i="1"/>
  <c r="T94" i="1"/>
  <c r="P94" i="1"/>
  <c r="L94" i="1"/>
  <c r="J94" i="1"/>
  <c r="G94" i="1"/>
  <c r="C94" i="1"/>
  <c r="T93" i="1"/>
  <c r="P93" i="1"/>
  <c r="L93" i="1"/>
  <c r="J93" i="1"/>
  <c r="G93" i="1"/>
  <c r="C93" i="1"/>
  <c r="T92" i="1"/>
  <c r="P92" i="1"/>
  <c r="L92" i="1"/>
  <c r="J92" i="1"/>
  <c r="G92" i="1"/>
  <c r="C92" i="1"/>
  <c r="T91" i="1"/>
  <c r="P91" i="1"/>
  <c r="L91" i="1"/>
  <c r="J91" i="1"/>
  <c r="G91" i="1"/>
  <c r="C91" i="1"/>
  <c r="T90" i="1"/>
  <c r="P90" i="1"/>
  <c r="L90" i="1"/>
  <c r="J90" i="1"/>
  <c r="G90" i="1"/>
  <c r="C90" i="1"/>
  <c r="T89" i="1"/>
  <c r="P89" i="1"/>
  <c r="L89" i="1"/>
  <c r="J89" i="1"/>
  <c r="G89" i="1"/>
  <c r="C89" i="1"/>
  <c r="T88" i="1"/>
  <c r="P88" i="1"/>
  <c r="L88" i="1"/>
  <c r="J88" i="1"/>
  <c r="G88" i="1"/>
  <c r="C88" i="1"/>
  <c r="T87" i="1"/>
  <c r="P87" i="1"/>
  <c r="L87" i="1"/>
  <c r="J87" i="1"/>
  <c r="G87" i="1"/>
  <c r="C87" i="1"/>
  <c r="T86" i="1"/>
  <c r="P86" i="1"/>
  <c r="L86" i="1"/>
  <c r="J86" i="1"/>
  <c r="G86" i="1"/>
  <c r="C86" i="1"/>
  <c r="T85" i="1"/>
  <c r="P85" i="1"/>
  <c r="L85" i="1"/>
  <c r="J85" i="1"/>
  <c r="G85" i="1"/>
  <c r="C85" i="1"/>
  <c r="T84" i="1"/>
  <c r="P84" i="1"/>
  <c r="L84" i="1"/>
  <c r="J84" i="1"/>
  <c r="G84" i="1"/>
  <c r="C84" i="1"/>
  <c r="T83" i="1"/>
  <c r="P83" i="1"/>
  <c r="L83" i="1"/>
  <c r="J83" i="1"/>
  <c r="G83" i="1"/>
  <c r="C83" i="1"/>
  <c r="T82" i="1"/>
  <c r="P82" i="1"/>
  <c r="L82" i="1"/>
  <c r="J82" i="1"/>
  <c r="G82" i="1"/>
  <c r="C82" i="1"/>
  <c r="T81" i="1"/>
  <c r="P81" i="1"/>
  <c r="L81" i="1"/>
  <c r="J81" i="1"/>
  <c r="G81" i="1"/>
  <c r="C81" i="1"/>
  <c r="T80" i="1"/>
  <c r="P80" i="1"/>
  <c r="L80" i="1"/>
  <c r="J80" i="1"/>
  <c r="G80" i="1"/>
  <c r="C80" i="1"/>
  <c r="T79" i="1"/>
  <c r="P79" i="1"/>
  <c r="L79" i="1"/>
  <c r="J79" i="1"/>
  <c r="G79" i="1"/>
  <c r="C79" i="1"/>
  <c r="T78" i="1"/>
  <c r="P78" i="1"/>
  <c r="L78" i="1"/>
  <c r="J78" i="1"/>
  <c r="G78" i="1"/>
  <c r="C78" i="1"/>
  <c r="T77" i="1"/>
  <c r="P77" i="1"/>
  <c r="L77" i="1"/>
  <c r="J77" i="1"/>
  <c r="G77" i="1"/>
  <c r="C77" i="1"/>
  <c r="T76" i="1"/>
  <c r="P76" i="1"/>
  <c r="L76" i="1"/>
  <c r="J76" i="1"/>
  <c r="G76" i="1"/>
  <c r="C76" i="1"/>
  <c r="T75" i="1"/>
  <c r="P75" i="1"/>
  <c r="L75" i="1"/>
  <c r="J75" i="1"/>
  <c r="G75" i="1"/>
  <c r="C75" i="1"/>
  <c r="T74" i="1"/>
  <c r="P74" i="1"/>
  <c r="L74" i="1"/>
  <c r="J74" i="1"/>
  <c r="G74" i="1"/>
  <c r="C74" i="1"/>
  <c r="T73" i="1"/>
  <c r="P73" i="1"/>
  <c r="L73" i="1"/>
  <c r="J73" i="1"/>
  <c r="G73" i="1"/>
  <c r="C73" i="1"/>
  <c r="T72" i="1"/>
  <c r="P72" i="1"/>
  <c r="L72" i="1"/>
  <c r="J72" i="1"/>
  <c r="G72" i="1"/>
  <c r="C72" i="1"/>
  <c r="T71" i="1"/>
  <c r="P71" i="1"/>
  <c r="L71" i="1"/>
  <c r="J71" i="1"/>
  <c r="G71" i="1"/>
  <c r="C71" i="1"/>
  <c r="T70" i="1"/>
  <c r="P70" i="1"/>
  <c r="L70" i="1"/>
  <c r="J70" i="1"/>
  <c r="G70" i="1"/>
  <c r="C70" i="1"/>
  <c r="T69" i="1"/>
  <c r="P69" i="1"/>
  <c r="L69" i="1"/>
  <c r="J69" i="1"/>
  <c r="G69" i="1"/>
  <c r="C69" i="1"/>
  <c r="T68" i="1"/>
  <c r="P68" i="1"/>
  <c r="L68" i="1"/>
  <c r="J68" i="1"/>
  <c r="G68" i="1"/>
  <c r="C68" i="1"/>
  <c r="T67" i="1"/>
  <c r="P67" i="1"/>
  <c r="L67" i="1"/>
  <c r="J67" i="1"/>
  <c r="G67" i="1"/>
  <c r="C67" i="1"/>
  <c r="T66" i="1"/>
  <c r="P66" i="1"/>
  <c r="L66" i="1"/>
  <c r="J66" i="1"/>
  <c r="G66" i="1"/>
  <c r="C66" i="1"/>
  <c r="T65" i="1"/>
  <c r="P65" i="1"/>
  <c r="L65" i="1"/>
  <c r="J65" i="1"/>
  <c r="G65" i="1"/>
  <c r="C65" i="1"/>
  <c r="T64" i="1"/>
  <c r="P64" i="1"/>
  <c r="L64" i="1"/>
  <c r="J64" i="1"/>
  <c r="G64" i="1"/>
  <c r="C64" i="1"/>
  <c r="T63" i="1"/>
  <c r="P63" i="1"/>
  <c r="L63" i="1"/>
  <c r="J63" i="1"/>
  <c r="G63" i="1"/>
  <c r="C63" i="1"/>
  <c r="T62" i="1"/>
  <c r="P62" i="1"/>
  <c r="L62" i="1"/>
  <c r="J62" i="1"/>
  <c r="G62" i="1"/>
  <c r="C62" i="1"/>
  <c r="T61" i="1"/>
  <c r="P61" i="1"/>
  <c r="L61" i="1"/>
  <c r="J61" i="1"/>
  <c r="G61" i="1"/>
  <c r="C61" i="1"/>
  <c r="T60" i="1"/>
  <c r="P60" i="1"/>
  <c r="L60" i="1"/>
  <c r="J60" i="1"/>
  <c r="G60" i="1"/>
  <c r="C60" i="1"/>
  <c r="T59" i="1"/>
  <c r="P59" i="1"/>
  <c r="L59" i="1"/>
  <c r="J59" i="1"/>
  <c r="G59" i="1"/>
  <c r="C59" i="1"/>
  <c r="T58" i="1"/>
  <c r="P58" i="1"/>
  <c r="L58" i="1"/>
  <c r="J58" i="1"/>
  <c r="G58" i="1"/>
  <c r="C58" i="1"/>
  <c r="T57" i="1"/>
  <c r="P57" i="1"/>
  <c r="L57" i="1"/>
  <c r="J57" i="1"/>
  <c r="G57" i="1"/>
  <c r="C57" i="1"/>
  <c r="T56" i="1"/>
  <c r="P56" i="1"/>
  <c r="L56" i="1"/>
  <c r="J56" i="1"/>
  <c r="G56" i="1"/>
  <c r="C56" i="1"/>
  <c r="T55" i="1"/>
  <c r="P55" i="1"/>
  <c r="L55" i="1"/>
  <c r="J55" i="1"/>
  <c r="G55" i="1"/>
  <c r="C55" i="1"/>
  <c r="T54" i="1"/>
  <c r="P54" i="1"/>
  <c r="L54" i="1"/>
  <c r="J54" i="1"/>
  <c r="G54" i="1"/>
  <c r="C54" i="1"/>
  <c r="T53" i="1"/>
  <c r="P53" i="1"/>
  <c r="L53" i="1"/>
  <c r="J53" i="1"/>
  <c r="G53" i="1"/>
  <c r="C53" i="1"/>
  <c r="T52" i="1"/>
  <c r="P52" i="1"/>
  <c r="L52" i="1"/>
  <c r="J52" i="1"/>
  <c r="G52" i="1"/>
  <c r="C52" i="1"/>
  <c r="T51" i="1"/>
  <c r="P51" i="1"/>
  <c r="L51" i="1"/>
  <c r="J51" i="1"/>
  <c r="G51" i="1"/>
  <c r="C51" i="1"/>
  <c r="T50" i="1"/>
  <c r="P50" i="1"/>
  <c r="L50" i="1"/>
  <c r="J50" i="1"/>
  <c r="G50" i="1"/>
  <c r="C50" i="1"/>
  <c r="T49" i="1"/>
  <c r="P49" i="1"/>
  <c r="L49" i="1"/>
  <c r="J49" i="1"/>
  <c r="G49" i="1"/>
  <c r="C49" i="1"/>
  <c r="T48" i="1"/>
  <c r="P48" i="1"/>
  <c r="L48" i="1"/>
  <c r="J48" i="1"/>
  <c r="G48" i="1"/>
  <c r="C48" i="1"/>
  <c r="T47" i="1"/>
  <c r="P47" i="1"/>
  <c r="L47" i="1"/>
  <c r="J47" i="1"/>
  <c r="G47" i="1"/>
  <c r="C47" i="1"/>
  <c r="T46" i="1"/>
  <c r="P46" i="1"/>
  <c r="L46" i="1"/>
  <c r="J46" i="1"/>
  <c r="G46" i="1"/>
  <c r="C46" i="1"/>
  <c r="T45" i="1"/>
  <c r="P45" i="1"/>
  <c r="L45" i="1"/>
  <c r="J45" i="1"/>
  <c r="G45" i="1"/>
  <c r="C45" i="1"/>
  <c r="T44" i="1"/>
  <c r="P44" i="1"/>
  <c r="L44" i="1"/>
  <c r="J44" i="1"/>
  <c r="G44" i="1"/>
  <c r="C44" i="1"/>
  <c r="T43" i="1"/>
  <c r="P43" i="1"/>
  <c r="L43" i="1"/>
  <c r="J43" i="1"/>
  <c r="G43" i="1"/>
  <c r="C43" i="1"/>
  <c r="T42" i="1"/>
  <c r="P42" i="1"/>
  <c r="L42" i="1"/>
  <c r="J42" i="1"/>
  <c r="G42" i="1"/>
  <c r="C42" i="1"/>
  <c r="T41" i="1"/>
  <c r="P41" i="1"/>
  <c r="L41" i="1"/>
  <c r="J41" i="1"/>
  <c r="G41" i="1"/>
  <c r="C41" i="1"/>
  <c r="T40" i="1"/>
  <c r="P40" i="1"/>
  <c r="L40" i="1"/>
  <c r="J40" i="1"/>
  <c r="G40" i="1"/>
  <c r="C40" i="1"/>
  <c r="T39" i="1"/>
  <c r="P39" i="1"/>
  <c r="L39" i="1"/>
  <c r="J39" i="1"/>
  <c r="G39" i="1"/>
  <c r="C39" i="1"/>
  <c r="T38" i="1"/>
  <c r="P38" i="1"/>
  <c r="L38" i="1"/>
  <c r="J38" i="1"/>
  <c r="G38" i="1"/>
  <c r="C38" i="1"/>
  <c r="T37" i="1"/>
  <c r="P37" i="1"/>
  <c r="L37" i="1"/>
  <c r="J37" i="1"/>
  <c r="G37" i="1"/>
  <c r="C37" i="1"/>
  <c r="T36" i="1"/>
  <c r="P36" i="1"/>
  <c r="L36" i="1"/>
  <c r="J36" i="1"/>
  <c r="G36" i="1"/>
  <c r="C36" i="1"/>
  <c r="T35" i="1"/>
  <c r="P35" i="1"/>
  <c r="L35" i="1"/>
  <c r="J35" i="1"/>
  <c r="G35" i="1"/>
  <c r="C35" i="1"/>
  <c r="T34" i="1"/>
  <c r="P34" i="1"/>
  <c r="L34" i="1"/>
  <c r="J34" i="1"/>
  <c r="G34" i="1"/>
  <c r="C34" i="1"/>
  <c r="T33" i="1"/>
  <c r="P33" i="1"/>
  <c r="L33" i="1"/>
  <c r="J33" i="1"/>
  <c r="G33" i="1"/>
  <c r="C33" i="1"/>
  <c r="T32" i="1"/>
  <c r="P32" i="1"/>
  <c r="L32" i="1"/>
  <c r="J32" i="1"/>
  <c r="G32" i="1"/>
  <c r="C32" i="1"/>
  <c r="T31" i="1"/>
  <c r="P31" i="1"/>
  <c r="L31" i="1"/>
  <c r="J31" i="1"/>
  <c r="G31" i="1"/>
  <c r="C31" i="1"/>
  <c r="T30" i="1"/>
  <c r="P30" i="1"/>
  <c r="L30" i="1"/>
  <c r="J30" i="1"/>
  <c r="G30" i="1"/>
  <c r="C30" i="1"/>
  <c r="T29" i="1"/>
  <c r="P29" i="1"/>
  <c r="L29" i="1"/>
  <c r="J29" i="1"/>
  <c r="G29" i="1"/>
  <c r="C29" i="1"/>
  <c r="T28" i="1"/>
  <c r="P28" i="1"/>
  <c r="L28" i="1"/>
  <c r="J28" i="1"/>
  <c r="G28" i="1"/>
  <c r="C28" i="1"/>
  <c r="T27" i="1"/>
  <c r="P27" i="1"/>
  <c r="L27" i="1"/>
  <c r="J27" i="1"/>
  <c r="G27" i="1"/>
  <c r="C27" i="1"/>
  <c r="T26" i="1"/>
  <c r="P26" i="1"/>
  <c r="L26" i="1"/>
  <c r="J26" i="1"/>
  <c r="G26" i="1"/>
  <c r="C26" i="1"/>
  <c r="T25" i="1"/>
  <c r="P25" i="1"/>
  <c r="L25" i="1"/>
  <c r="J25" i="1"/>
  <c r="G25" i="1"/>
  <c r="C25" i="1"/>
  <c r="T24" i="1"/>
  <c r="P24" i="1"/>
  <c r="L24" i="1"/>
  <c r="J24" i="1"/>
  <c r="G24" i="1"/>
  <c r="C24" i="1"/>
  <c r="T23" i="1"/>
  <c r="P23" i="1"/>
  <c r="L23" i="1"/>
  <c r="J23" i="1"/>
  <c r="G23" i="1"/>
  <c r="C23" i="1"/>
  <c r="T22" i="1"/>
  <c r="P22" i="1"/>
  <c r="L22" i="1"/>
  <c r="J22" i="1"/>
  <c r="G22" i="1"/>
  <c r="C22" i="1"/>
  <c r="T21" i="1"/>
  <c r="P21" i="1"/>
  <c r="L21" i="1"/>
  <c r="J21" i="1"/>
  <c r="G21" i="1"/>
  <c r="C21" i="1"/>
  <c r="T20" i="1"/>
  <c r="P20" i="1"/>
  <c r="L20" i="1"/>
  <c r="J20" i="1"/>
  <c r="G20" i="1"/>
  <c r="C20" i="1"/>
  <c r="T19" i="1"/>
  <c r="P19" i="1"/>
  <c r="L19" i="1"/>
  <c r="J19" i="1"/>
  <c r="G19" i="1"/>
  <c r="C19" i="1"/>
  <c r="T18" i="1"/>
  <c r="P18" i="1"/>
  <c r="L18" i="1"/>
  <c r="J18" i="1"/>
  <c r="G18" i="1"/>
  <c r="C18" i="1"/>
  <c r="T17" i="1"/>
  <c r="P17" i="1"/>
  <c r="L17" i="1"/>
  <c r="J17" i="1"/>
  <c r="G17" i="1"/>
  <c r="C17" i="1"/>
  <c r="T16" i="1"/>
  <c r="P16" i="1"/>
  <c r="L16" i="1"/>
  <c r="J16" i="1"/>
  <c r="G16" i="1"/>
  <c r="C16" i="1"/>
  <c r="T15" i="1"/>
  <c r="P15" i="1"/>
  <c r="L15" i="1"/>
  <c r="J15" i="1"/>
  <c r="G15" i="1"/>
  <c r="C15" i="1"/>
  <c r="T14" i="1"/>
  <c r="P14" i="1"/>
  <c r="L14" i="1"/>
  <c r="J14" i="1"/>
  <c r="G14" i="1"/>
  <c r="C14" i="1"/>
  <c r="T13" i="1"/>
  <c r="P13" i="1"/>
  <c r="L13" i="1"/>
  <c r="J13" i="1"/>
  <c r="G13" i="1"/>
  <c r="C13" i="1"/>
  <c r="T12" i="1"/>
  <c r="P12" i="1"/>
  <c r="L12" i="1"/>
  <c r="J12" i="1"/>
  <c r="G12" i="1"/>
  <c r="C12" i="1"/>
  <c r="T11" i="1"/>
  <c r="P11" i="1"/>
  <c r="L11" i="1"/>
  <c r="J11" i="1"/>
  <c r="G11" i="1"/>
  <c r="C11" i="1"/>
  <c r="T10" i="1"/>
  <c r="P10" i="1"/>
  <c r="L10" i="1"/>
  <c r="J10" i="1"/>
  <c r="G10" i="1"/>
  <c r="C10" i="1"/>
  <c r="T9" i="1"/>
  <c r="P9" i="1"/>
  <c r="L9" i="1"/>
  <c r="J9" i="1"/>
  <c r="G9" i="1"/>
  <c r="C9" i="1"/>
  <c r="T8" i="1"/>
  <c r="P8" i="1"/>
  <c r="L8" i="1"/>
  <c r="J8" i="1"/>
  <c r="G8" i="1"/>
  <c r="C8" i="1"/>
  <c r="T7" i="1"/>
  <c r="P7" i="1"/>
  <c r="L7" i="1"/>
  <c r="J7" i="1"/>
  <c r="G7" i="1"/>
  <c r="C7" i="1"/>
  <c r="T6" i="1"/>
  <c r="P6" i="1"/>
  <c r="L6" i="1"/>
  <c r="J6" i="1"/>
  <c r="G6" i="1"/>
  <c r="C6" i="1"/>
  <c r="T5" i="1"/>
  <c r="P5" i="1"/>
  <c r="L5" i="1"/>
  <c r="J5" i="1"/>
  <c r="G5" i="1"/>
  <c r="C5" i="1"/>
  <c r="T4" i="1"/>
  <c r="P4" i="1"/>
  <c r="L4" i="1"/>
  <c r="J4" i="1"/>
  <c r="G4" i="1"/>
  <c r="C4" i="1"/>
  <c r="T3" i="1"/>
  <c r="P3" i="1"/>
  <c r="L3" i="1"/>
  <c r="J3" i="1"/>
  <c r="G3" i="1"/>
  <c r="C3" i="1"/>
  <c r="T2" i="1"/>
  <c r="P2" i="1"/>
  <c r="L2" i="1"/>
  <c r="J2" i="1"/>
  <c r="G2" i="1"/>
  <c r="C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濱田心平</author>
  </authors>
  <commentList>
    <comment ref="M2" authorId="0" shapeId="0" xr:uid="{15D5BEEF-EE67-4E2D-88FF-59EF0304C6F5}">
      <text>
        <r>
          <rPr>
            <b/>
            <sz val="9"/>
            <color indexed="81"/>
            <rFont val="MS P ゴシック"/>
            <family val="3"/>
            <charset val="128"/>
          </rPr>
          <t>ﾚｯﾄﾞﾍﾞﾙﾛｰｽﾞ(ﾐﾓｻ賞)
ﾚｯﾄﾞﾍﾞﾙｼﾞｭｰﾙ(ﾃﾞｲﾘｰ杯2歳S)</t>
        </r>
      </text>
    </comment>
    <comment ref="M3" authorId="0" shapeId="0" xr:uid="{04C59A64-26B6-4205-9983-BCD90C7CB7D7}">
      <text>
        <r>
          <rPr>
            <b/>
            <sz val="9"/>
            <color indexed="81"/>
            <rFont val="MS P ゴシック"/>
            <family val="3"/>
            <charset val="128"/>
          </rPr>
          <t>ﾗﾝﾌｫｻﾞﾛｰｾﾞｽ(青葉賞2着)
ﾚｯﾄﾞﾙﾚｰｳﾞ(ﾌﾗﾜｰC2着)</t>
        </r>
      </text>
    </comment>
    <comment ref="M4" authorId="0" shapeId="0" xr:uid="{2832608B-076B-43EE-A2E9-1AA1DE7363D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ｼｬﾄﾞｳﾃﾞｨｰｳﾞｧ(ﾌﾛｰﾗS)
ﾊｳﾒｱ(500万下)
</t>
        </r>
      </text>
    </comment>
    <comment ref="M5" authorId="0" shapeId="0" xr:uid="{BFB8C31D-C3D3-4CAE-BEB7-EE10A4A7051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ﾀﾞﾉﾝﾌｧﾝﾀｼﾞｰ(阪神JF)
</t>
        </r>
      </text>
    </comment>
    <comment ref="M8" authorId="0" shapeId="0" xr:uid="{45B4B320-C165-49B6-A4A4-6C6DDE71B5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ﾚｯﾄﾞｱﾝｼｪﾙ(ｱｰﾘﾝﾄﾝC 2着)
ﾚｯﾄﾞｼﾞｾﾞﾙ(矢車賞)
</t>
        </r>
      </text>
    </comment>
    <comment ref="M9" authorId="0" shapeId="0" xr:uid="{050DD3DC-A79E-46E1-9966-639E12061478}">
      <text>
        <r>
          <rPr>
            <b/>
            <sz val="9"/>
            <color indexed="81"/>
            <rFont val="MS P ゴシック"/>
            <family val="3"/>
            <charset val="128"/>
          </rPr>
          <t>ﾊｰﾄﾚｰ(ﾎｰﾌﾟﾌﾙS)</t>
        </r>
      </text>
    </comment>
    <comment ref="M13" authorId="0" shapeId="0" xr:uid="{4289079A-66A6-4338-BEB9-EFDFE06F6FA0}">
      <text>
        <r>
          <rPr>
            <b/>
            <sz val="9"/>
            <color indexed="81"/>
            <rFont val="MS P ゴシック"/>
            <family val="3"/>
            <charset val="128"/>
          </rPr>
          <t>ｻﾝﾃﾞｰｳｨｻﾞｰﾄﾞ(新潟大賞典)
ﾋｰｽﾞｲﾝﾗﾌﾞ(ﾀﾞｰﾋﾞｰ卿CT)</t>
        </r>
      </text>
    </comment>
    <comment ref="M15" authorId="0" shapeId="0" xr:uid="{7A8A4A6C-19C6-4E34-B675-C28CF8F0FCAF}">
      <text>
        <r>
          <rPr>
            <b/>
            <sz val="9"/>
            <color indexed="81"/>
            <rFont val="MS P ゴシック"/>
            <family val="3"/>
            <charset val="128"/>
          </rPr>
          <t>ﾌﾟﾘﾓｼｰﾝ(ﾌｪｱﾘｰS)</t>
        </r>
      </text>
    </comment>
    <comment ref="M16" authorId="0" shapeId="0" xr:uid="{38F44D0B-BFBA-4196-A748-F12A7471FB6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ﾐｯｷｰｱｲﾙ(NHKﾏｲﾙC)
ﾀｲｾｲｽﾀｰﾘｰ(ｼﾝｻﾞﾝ記念2着)
</t>
        </r>
      </text>
    </comment>
    <comment ref="M19" authorId="0" shapeId="0" xr:uid="{B28BC8CD-0943-4361-9CB9-09CD1B8F7A3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ﾛｼﾞﾕﾆｳﾞｧｰｽ(東京優駿)
</t>
        </r>
      </text>
    </comment>
    <comment ref="M21" authorId="0" shapeId="0" xr:uid="{7903E608-0246-4C05-AB38-142AF283BB6A}">
      <text>
        <r>
          <rPr>
            <b/>
            <sz val="9"/>
            <color indexed="81"/>
            <rFont val="MS P ゴシック"/>
            <family val="3"/>
            <charset val="128"/>
          </rPr>
          <t>ｽﾄﾛﾝｸﾞﾀｲﾀﾝ(鳴尾記念)
ﾐﾗｱｲﾄｰﾝ(500万下)
ｷﾞﾙﾃﾞｯﾄﾞﾐﾗｰ(ｱｰﾘﾝﾄﾝC 2着)</t>
        </r>
      </text>
    </comment>
    <comment ref="D22" authorId="0" shapeId="0" xr:uid="{0AC3D6FA-E4B6-4CB7-90C9-F39C37A526FA}">
      <text>
        <r>
          <rPr>
            <b/>
            <sz val="9"/>
            <color indexed="81"/>
            <rFont val="MS P ゴシック"/>
            <family val="3"/>
            <charset val="128"/>
          </rPr>
          <t>3名抽選
○健太郎牧場
×成田牧場
×村山牧場</t>
        </r>
      </text>
    </comment>
    <comment ref="M22" authorId="0" shapeId="0" xr:uid="{5B1ABB47-341B-46DA-9DC4-59AF2580718A}">
      <text>
        <r>
          <rPr>
            <b/>
            <sz val="9"/>
            <color indexed="81"/>
            <rFont val="MS P ゴシック"/>
            <family val="3"/>
            <charset val="128"/>
          </rPr>
          <t>ﾊｰﾌﾟｽﾀｰ(桜花賞)
ｺﾞｰﾙﾄﾞﾃｨｱ(1勝C)</t>
        </r>
      </text>
    </comment>
    <comment ref="D23" authorId="0" shapeId="0" xr:uid="{0200E21C-E447-4C26-86F0-052BBF22F06F}">
      <text>
        <r>
          <rPr>
            <b/>
            <sz val="9"/>
            <color indexed="81"/>
            <rFont val="MS P ゴシック"/>
            <family val="3"/>
            <charset val="128"/>
          </rPr>
          <t>2名抽選
○健太郎牧場
×小金牧場</t>
        </r>
      </text>
    </comment>
    <comment ref="M23" authorId="0" shapeId="0" xr:uid="{77201E11-3F51-42CB-9B3E-2F4966DEE3A6}">
      <text>
        <r>
          <rPr>
            <b/>
            <sz val="9"/>
            <color indexed="81"/>
            <rFont val="MS P ゴシック"/>
            <family val="3"/>
            <charset val="128"/>
          </rPr>
          <t>ﾗｲﾝﾍﾞｯｸ(中日2歳S)</t>
        </r>
      </text>
    </comment>
    <comment ref="D24" authorId="0" shapeId="0" xr:uid="{0FE57D01-3165-4F27-8777-548E08CA5E11}">
      <text>
        <r>
          <rPr>
            <b/>
            <sz val="9"/>
            <color indexed="81"/>
            <rFont val="MS P ゴシック"/>
            <family val="3"/>
            <charset val="128"/>
          </rPr>
          <t>2名抽選
○健太郎牧場
×西原牧場</t>
        </r>
      </text>
    </comment>
    <comment ref="M24" authorId="0" shapeId="0" xr:uid="{5B596800-2928-4D1A-B3AE-99931858A1D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ﾄﾞﾅｳﾌﾞﾙｰ(関屋記念)
ｼﾞｪﾝﾃｨﾙﾄﾞﾝﾅ(牝馬三冠)
</t>
        </r>
      </text>
    </comment>
    <comment ref="D27" authorId="0" shapeId="0" xr:uid="{C85C630D-493D-45FD-AE7F-82A38F92BAA9}">
      <text>
        <r>
          <rPr>
            <b/>
            <sz val="9"/>
            <color indexed="81"/>
            <rFont val="MS P ゴシック"/>
            <family val="3"/>
            <charset val="128"/>
          </rPr>
          <t>2名抽選
○健太郎牧場
×村山牧場</t>
        </r>
      </text>
    </comment>
    <comment ref="M27" authorId="0" shapeId="0" xr:uid="{F8EC8588-394A-4B34-8CB8-7C88ECBACB3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ｷｾｷ(菊花賞)
</t>
        </r>
      </text>
    </comment>
    <comment ref="M28" authorId="0" shapeId="0" xr:uid="{39125609-5AF7-4C6A-B4D9-E2126BCDA48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ﾄｰｾﾝﾏﾀｺｲﾔ(山吹賞)
ﾐｯｷｰｸｲｰﾝ(優駿牝馬)
</t>
        </r>
      </text>
    </comment>
    <comment ref="M30" authorId="0" shapeId="0" xr:uid="{023A8BD4-5396-4C18-99D8-ACE6EFB7ACA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ｳﾞｧﾅﾍｲﾑ(京都2歳S 2着)
</t>
        </r>
      </text>
    </comment>
    <comment ref="M31" authorId="0" shapeId="0" xr:uid="{D8D1BEA2-D6F5-42A7-9D95-6DA539AA9F7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ﾛｰｽﾞｷﾝｸﾞﾀﾞﾑ(朝日杯FS)
</t>
        </r>
      </text>
    </comment>
    <comment ref="M32" authorId="0" shapeId="0" xr:uid="{F6A04F4F-CA7D-47AE-99AE-9A78A3E3ADF5}">
      <text>
        <r>
          <rPr>
            <b/>
            <sz val="9"/>
            <color indexed="81"/>
            <rFont val="MS P ゴシック"/>
            <family val="3"/>
            <charset val="128"/>
          </rPr>
          <t>ｼﾝﾊﾗｲﾄ初仔(優駿牝馬)</t>
        </r>
      </text>
    </comment>
    <comment ref="M35" authorId="0" shapeId="0" xr:uid="{7BA62690-1049-42AD-B448-75DFB7C6643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ｴﾀﾘｵｳ(青葉賞2着)
</t>
        </r>
      </text>
    </comment>
    <comment ref="M36" authorId="0" shapeId="0" xr:uid="{69631A03-84C7-476F-A4BD-C8C1DC9DFF4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ｱﾄﾞﾏｲﾔｵｳｼﾞｬ(万両賞)
ｴﾙﾋﾞｯｼｭ(白梅賞)
ｱﾝﾄﾘｭｰｽﾞ(ﾍﾞｺﾞﾆｱ賞)
</t>
        </r>
      </text>
    </comment>
    <comment ref="M37" authorId="0" shapeId="0" xr:uid="{D51EAB09-28C3-4417-B1CE-FE3755CC45D1}">
      <text>
        <r>
          <rPr>
            <b/>
            <sz val="9"/>
            <color indexed="81"/>
            <rFont val="MS P ゴシック"/>
            <family val="3"/>
            <charset val="128"/>
          </rPr>
          <t>ﾊﾞﾝﾄﾞﾜｺﾞﾝ(きさらぎ賞 2着)
ｽﾜｰｳﾞﾘﾁｬｰﾄﾞ(共同通信杯)
ﾙﾅｼｵﾝ(1勝C)</t>
        </r>
      </text>
    </comment>
    <comment ref="M39" authorId="0" shapeId="0" xr:uid="{2677B60E-429D-4187-AE78-16AF811A061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ｽﾄﾚｲﾄｶﾞｰﾙ初仔(ｳﾞｨｸﾄﾘｱM)
</t>
        </r>
      </text>
    </comment>
    <comment ref="M40" authorId="0" shapeId="0" xr:uid="{DAF7B757-8F6E-45F2-88AD-3A0F1C9F66C7}">
      <text>
        <r>
          <rPr>
            <sz val="11"/>
            <color theme="1"/>
            <rFont val="游ゴシック"/>
            <family val="2"/>
            <charset val="128"/>
            <scheme val="minor"/>
          </rPr>
          <t>17ﾙﾘｱﾝ(ｷｽﾞﾅ)2勝
11ﾌﾟﾘﾓﾝﾃﾞｨｱﾙ2勝
07ｽｰﾌﾞﾙｿｰ2勝</t>
        </r>
      </text>
    </comment>
    <comment ref="D42" authorId="0" shapeId="0" xr:uid="{D5D88FB6-5FE9-4CB4-AAE3-5BEF09E672A3}">
      <text>
        <r>
          <rPr>
            <b/>
            <sz val="9"/>
            <color indexed="81"/>
            <rFont val="MS P ゴシック"/>
            <family val="3"/>
            <charset val="128"/>
          </rPr>
          <t>3名抽選
○心平牧場
×むぎ
×播磨牧場</t>
        </r>
      </text>
    </comment>
    <comment ref="M42" authorId="0" shapeId="0" xr:uid="{4B94619D-B2A9-4656-953E-402B5530E0B7}">
      <text>
        <r>
          <rPr>
            <b/>
            <sz val="9"/>
            <color indexed="81"/>
            <rFont val="MS P ゴシック"/>
            <family val="3"/>
            <charset val="128"/>
          </rPr>
          <t>ｽﾄｰﾝﾘｯｼﾞ(きさらぎ賞2着)
ﾌｫｯｸｽｸﾘｰｸ(500万下)
ｸﾘｱｻﾞﾄﾗｯｸ(500万下)
ﾍﾞﾙｷｬﾆｵﾝ(共同通信杯2着)
ｶﾐﾉﾀｻﾊﾗ(弥生賞)
ﾏｳﾝﾄｼｬｽﾀ(毎日杯2着)
ﾎﾞﾚｱｽ(樅の木賞)
ｷﾗｳｴｱ(500万下)</t>
        </r>
      </text>
    </comment>
    <comment ref="M43" authorId="0" shapeId="0" xr:uid="{279688B2-2049-42C4-BE92-2DF328DB094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ｸﾞﾘｭｲｴｰﾙ(500万下)
</t>
        </r>
      </text>
    </comment>
    <comment ref="M44" authorId="0" shapeId="0" xr:uid="{0D439148-0729-4C1E-8A3C-8E2D0C677CFD}">
      <text>
        <r>
          <rPr>
            <b/>
            <sz val="9"/>
            <color indexed="81"/>
            <rFont val="MS P ゴシック"/>
            <family val="3"/>
            <charset val="128"/>
          </rPr>
          <t>ｻﾄﾉｸﾗｳﾝ(宝塚記念)</t>
        </r>
      </text>
    </comment>
    <comment ref="M45" authorId="0" shapeId="0" xr:uid="{B1E24CA4-7F42-4D97-B97D-87266BE1186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ﾘｵﾝﾘｵﾝ(青葉賞)
ﾀﾞﾉﾝﾃﾞｨｽﾀﾝｽ(500万下)
ﾒﾄﾞｳﾗｰｸ(七夕賞)
</t>
        </r>
      </text>
    </comment>
    <comment ref="M48" authorId="0" shapeId="0" xr:uid="{82B961FA-43FA-49FB-9BCC-C47ED3DB01B3}">
      <text>
        <r>
          <rPr>
            <b/>
            <sz val="9"/>
            <color indexed="81"/>
            <rFont val="MS P ゴシック"/>
            <family val="3"/>
            <charset val="128"/>
          </rPr>
          <t>ｸﾛﾉｼﾞｪﾈｼｽ(秋華賞)
ﾉｰﾑｺｱ(ｳﾞｨｸﾄﾘｱﾏｲﾙ)
ｸﾛﾉｽﾀｼｽ(500万下)
ﾊﾋﾟﾈｽﾀﾞﾝｻｰ(ﾐﾓｻﾞ賞)</t>
        </r>
      </text>
    </comment>
    <comment ref="M51" authorId="0" shapeId="0" xr:uid="{F91CC9D1-F8B4-45A9-8DF7-E0F9D15D8C61}">
      <text>
        <r>
          <rPr>
            <b/>
            <sz val="9"/>
            <color indexed="81"/>
            <rFont val="MS P ゴシック"/>
            <family val="3"/>
            <charset val="128"/>
          </rPr>
          <t>ﾃﾞﾙﾏﾙｰｳﾞﾙ(ｵｷｻﾞﾘｽ賞)</t>
        </r>
      </text>
    </comment>
    <comment ref="M52" authorId="0" shapeId="0" xr:uid="{51C14FD7-F0CD-4F48-9502-C9CEC911CAD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ｸﾙｰｶﾞｰ(ﾏｲﾗｰｽﾞC)
ｻｸｾｯｼｮﾝ(ｼﾞｭﾆｱC)
</t>
        </r>
      </text>
    </comment>
    <comment ref="M53" authorId="0" shapeId="0" xr:uid="{7E81307A-672C-4EC3-A6D0-42EC5D35890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ｴﾋﾟﾌｧﾈｲｱ(菊花賞)
ﾘｵﾝﾃﾞｨｰｽﾞ(朝日杯FS)
ｻｰﾄｩﾙﾅｰﾘｱ(皐月賞)
</t>
        </r>
      </text>
    </comment>
    <comment ref="M54" authorId="0" shapeId="0" xr:uid="{5EDDCF2D-C276-4EE2-AFD6-2BDFF83A985C}">
      <text>
        <r>
          <rPr>
            <b/>
            <sz val="9"/>
            <color indexed="81"/>
            <rFont val="MS P ゴシック"/>
            <family val="3"/>
            <charset val="128"/>
          </rPr>
          <t>ｱﾄﾞﾏｲﾔﾘｰﾄﾞ(ｳﾞｨｸﾄﾘｱM)</t>
        </r>
      </text>
    </comment>
    <comment ref="M58" authorId="0" shapeId="0" xr:uid="{9FE6817E-D7D0-4AE7-A4EF-46326B76F68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ｽﾃｨｯﾌｨﾘｵ(ｵｰﾙｶﾏｰ)
</t>
        </r>
      </text>
    </comment>
    <comment ref="M60" authorId="0" shapeId="0" xr:uid="{3FBAFB30-8C0D-4073-B30D-797A75C09A2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ｸﾞﾗﾝｱﾙﾏﾀﾞ(ﾒﾙﾎﾞﾙﾝT)
ｱﾄﾞﾏｲﾔﾐﾔﾋﾞ(ｸｲｰﾝC)
</t>
        </r>
      </text>
    </comment>
    <comment ref="M62" authorId="0" shapeId="0" xr:uid="{0F693ACC-B8EB-4F8B-A039-960A1E3E47F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17ｻﾄﾉﾌﾗｯｸﾞ弥生賞
</t>
        </r>
      </text>
    </comment>
    <comment ref="M63" authorId="0" shapeId="0" xr:uid="{DCE54410-C697-45DF-A1DE-B1C4FEC0912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ｱﾙｱｲﾝ(皐月賞)
ﾀﾞﾉﾝﾏｼﾞｪｽﾃｨ(大寒桜賞)
</t>
        </r>
      </text>
    </comment>
    <comment ref="D65" authorId="0" shapeId="0" xr:uid="{409FB38C-FAA6-43E8-8730-BA090535A4C0}">
      <text>
        <r>
          <rPr>
            <b/>
            <sz val="9"/>
            <color indexed="81"/>
            <rFont val="MS P ゴシック"/>
            <family val="3"/>
            <charset val="128"/>
          </rPr>
          <t>3名抽選
○西原牧場
×福石牧場
×むぎ</t>
        </r>
      </text>
    </comment>
    <comment ref="M65" authorId="0" shapeId="0" xr:uid="{E65601C8-01A7-48BD-AAFA-95FCD09E9B4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ﾗｼﾝﾃｨﾗﾝﾃ(白菊賞)
ﾄｰｾﾝｽﾀｰﾀﾞﾑ(きさらぎ賞)
</t>
        </r>
      </text>
    </comment>
    <comment ref="M66" authorId="0" shapeId="0" xr:uid="{25165CC7-1B37-45AD-B7C1-8EF6FEDEB79E}">
      <text>
        <r>
          <rPr>
            <b/>
            <sz val="9"/>
            <color indexed="81"/>
            <rFont val="MS P ゴシック"/>
            <family val="3"/>
            <charset val="128"/>
          </rPr>
          <t>ｸﾞﾗﾝﾃﾞﾏｰﾚ(葉牡丹賞)</t>
        </r>
      </text>
    </comment>
    <comment ref="M68" authorId="0" shapeId="0" xr:uid="{0993110B-085C-4410-AA08-98A4A8F175D5}">
      <text>
        <r>
          <rPr>
            <b/>
            <sz val="9"/>
            <color indexed="81"/>
            <rFont val="MS P ゴシック"/>
            <family val="3"/>
            <charset val="128"/>
          </rPr>
          <t>ｼｰｽﾞﾝｽﾞｷﾞﾌﾄ(NZT 2着)</t>
        </r>
      </text>
    </comment>
    <comment ref="M69" authorId="0" shapeId="0" xr:uid="{5DEB618F-A89D-431A-A063-4B650F0418CE}">
      <text>
        <r>
          <rPr>
            <b/>
            <sz val="9"/>
            <color indexed="81"/>
            <rFont val="MS P ゴシック"/>
            <family val="3"/>
            <charset val="128"/>
          </rPr>
          <t>ｼﾙﾊﾞｰｽﾃｰﾄ(紫菊賞)</t>
        </r>
      </text>
    </comment>
    <comment ref="M72" authorId="0" shapeId="0" xr:uid="{206851A0-0781-4D46-A477-F34E5D68EEC2}">
      <text>
        <r>
          <rPr>
            <b/>
            <sz val="9"/>
            <color indexed="81"/>
            <rFont val="MS P ゴシック"/>
            <family val="3"/>
            <charset val="128"/>
          </rPr>
          <t>ｱﾙｼﾞｬﾝﾅ(毎日杯 2着)</t>
        </r>
      </text>
    </comment>
    <comment ref="M73" authorId="0" shapeId="0" xr:uid="{89DB9E1F-8A99-4ECF-BE8E-A98B8AE5949C}">
      <text>
        <r>
          <rPr>
            <b/>
            <sz val="9"/>
            <color indexed="81"/>
            <rFont val="MS P ゴシック"/>
            <family val="3"/>
            <charset val="128"/>
          </rPr>
          <t>ﾘﾊﾞﾃｨﾊｲﾂ(ﾌｨﾘｰｽﾞR)</t>
        </r>
      </text>
    </comment>
    <comment ref="D74" authorId="0" shapeId="0" xr:uid="{1E2D6883-79DC-406B-810F-1F078BC2BFA5}">
      <text>
        <r>
          <rPr>
            <b/>
            <sz val="9"/>
            <color indexed="81"/>
            <rFont val="MS P ゴシック"/>
            <family val="3"/>
            <charset val="128"/>
          </rPr>
          <t>2名抽選
○播磨牧場
×小金牧場</t>
        </r>
      </text>
    </comment>
    <comment ref="M76" authorId="0" shapeId="0" xr:uid="{B9D0013C-744F-4CB4-AE91-A3C6A1EFD65D}">
      <text>
        <r>
          <rPr>
            <b/>
            <sz val="9"/>
            <color indexed="81"/>
            <rFont val="MS P ゴシック"/>
            <family val="3"/>
            <charset val="128"/>
          </rPr>
          <t>ﾃﾞｨｰﾊﾟﾜﾝｻ(中京2歳S)
ｶﾞﾙｳﾞｨﾊｰﾗ(ﾌﾟﾗﾀﾅｽ賞)
ｱﾇﾗｰﾀﾞﾌﾟﾗ(1勝C)</t>
        </r>
      </text>
    </comment>
    <comment ref="M77" authorId="0" shapeId="0" xr:uid="{EBD93E24-D74B-4DC7-86A2-483D95346A7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ﾚｸｾﾗﾝｽ(すみれS)
</t>
        </r>
      </text>
    </comment>
    <comment ref="M79" authorId="0" shapeId="0" xr:uid="{95FDF7F7-6F7A-422E-9763-A12EBF91F6F9}">
      <text>
        <r>
          <rPr>
            <b/>
            <sz val="9"/>
            <color indexed="81"/>
            <rFont val="MS P ゴシック"/>
            <family val="3"/>
            <charset val="128"/>
          </rPr>
          <t>ｺﾃﾞｨｰﾉ(東ｽﾎﾟ杯2歳S)
ﾁｪｯｷｰﾉ(ﾌﾛｰﾗS)
ｳﾞｧﾝﾗﾝﾃﾞｨ(夏木立賞)</t>
        </r>
      </text>
    </comment>
    <comment ref="M81" authorId="0" shapeId="0" xr:uid="{8911C5E3-2188-4993-8720-09153BC5873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ﾛｯﾃﾝﾏｲﾔｰ(忘れな草賞)
</t>
        </r>
      </text>
    </comment>
    <comment ref="M82" authorId="0" shapeId="0" xr:uid="{04332FC7-B3D5-49A7-92B9-106DA35EF55D}">
      <text>
        <r>
          <rPr>
            <b/>
            <sz val="9"/>
            <color indexed="81"/>
            <rFont val="MS P ゴシック"/>
            <family val="3"/>
            <charset val="128"/>
          </rPr>
          <t>ｱﾝﾌﾞﾛｼﾞｵ(ﾍﾞｺﾞﾆｱ賞)
ﾗｳﾀﾞｼｵﾝ(NHKMC)</t>
        </r>
      </text>
    </comment>
    <comment ref="M84" authorId="0" shapeId="0" xr:uid="{B766D882-F6DE-4CF1-A227-20DA46E51CB1}">
      <text>
        <r>
          <rPr>
            <b/>
            <sz val="9"/>
            <color indexed="81"/>
            <rFont val="MS P ゴシック"/>
            <family val="3"/>
            <charset val="128"/>
          </rPr>
          <t>ﾀﾜｰｵﾌﾞﾛﾝﾄﾞﾝ(ｽﾌﾟﾘﾝﾀｰｽﾞS)</t>
        </r>
      </text>
    </comment>
    <comment ref="M95" authorId="0" shapeId="0" xr:uid="{D14692EC-559F-4F1B-B79A-9B9888F950B3}">
      <text>
        <r>
          <rPr>
            <b/>
            <sz val="9"/>
            <color indexed="81"/>
            <rFont val="MS P ゴシック"/>
            <family val="3"/>
            <charset val="128"/>
          </rPr>
          <t>ｼﾞｰｸｶｲｻﾞｰ(若竹賞)
ｻﾝｸﾃｭｴｰﾙ(ｼﾝｻﾞﾝ記念)</t>
        </r>
      </text>
    </comment>
    <comment ref="M96" authorId="0" shapeId="0" xr:uid="{1B2B8312-3718-452A-891A-7B8FC06CB05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ﾅﾑﾗｼﾝｸﾞﾝ(つばき賞)
ﾌｧﾝﾃﾞｨｰﾅ(ﾌﾗﾜｰC)
</t>
        </r>
      </text>
    </comment>
    <comment ref="M98" authorId="0" shapeId="0" xr:uid="{D95DA178-76AC-40CE-B049-4D46ED4B77D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ﾐｯｷｰﾌﾞﾗｯｸ(芙蓉S)
ﾚｼｽﾃﾝｼｱ(阪神JF)
</t>
        </r>
      </text>
    </comment>
    <comment ref="M99" authorId="0" shapeId="0" xr:uid="{09D8EAB9-9665-4599-8D0F-AFDDD472C2F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ﾒｲｼｮｳｱﾘｿﾝ(500万下)
ﾒｲｼｮｳｼｮｳﾌﾞ(NZT 2着)
</t>
        </r>
      </text>
    </comment>
    <comment ref="M102" authorId="0" shapeId="0" xr:uid="{5861F93D-9F7B-45E1-B5BD-C5BBBC341FD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ｽｶｲｸﾞﾙｰｳﾞ(京成杯2着)
</t>
        </r>
      </text>
    </comment>
    <comment ref="M103" authorId="0" shapeId="0" xr:uid="{30300E9B-A2FC-4B20-9720-307C8199B533}">
      <text>
        <r>
          <rPr>
            <b/>
            <sz val="9"/>
            <color indexed="81"/>
            <rFont val="MS P ゴシック"/>
            <family val="3"/>
            <charset val="128"/>
          </rPr>
          <t>ﾃﾝﾀﾞﾘｰｳﾞｫｲｽ(ｱﾈﾓﾈS)
ﾜｸﾞﾈﾘｱﾝ(東京優駿)
ｶﾝﾄﾙ(ｾﾝﾄﾎﾟｰﾘｱ賞)</t>
        </r>
      </text>
    </comment>
    <comment ref="D104" authorId="0" shapeId="0" xr:uid="{995F6E15-1E24-4796-AF5D-82EB0C20663C}">
      <text>
        <r>
          <rPr>
            <b/>
            <sz val="9"/>
            <color indexed="81"/>
            <rFont val="MS P ゴシック"/>
            <family val="3"/>
            <charset val="128"/>
          </rPr>
          <t>2位抽選
○福石牧場
×むぎ</t>
        </r>
      </text>
    </comment>
    <comment ref="M104" authorId="0" shapeId="0" xr:uid="{DE2EA38A-F63A-4782-99FC-13BD4A5B018E}">
      <text>
        <r>
          <rPr>
            <b/>
            <sz val="9"/>
            <color indexed="81"/>
            <rFont val="MS P ゴシック"/>
            <family val="3"/>
            <charset val="128"/>
          </rPr>
          <t>ﾃﾞｨｱﾄﾞﾗﾏﾄﾞﾚ(府中牝馬S)
ﾄﾞﾚｯﾄﾞﾉｰﾀｽ(京都2歳S)
ｶｳﾃﾞｨｰﾘｮ(山吹賞)
ｸﾞﾚｲﾄｵｰｻｰ(1勝C)</t>
        </r>
      </text>
    </comment>
    <comment ref="D113" authorId="0" shapeId="0" xr:uid="{FD5AC05D-55A5-4C4F-9F1F-131915D78F8A}">
      <text>
        <r>
          <rPr>
            <b/>
            <sz val="9"/>
            <color indexed="81"/>
            <rFont val="MS P ゴシック"/>
            <family val="3"/>
            <charset val="128"/>
          </rPr>
          <t>2名抽選
○むぎ
×心平牧場</t>
        </r>
      </text>
    </comment>
    <comment ref="M113" authorId="0" shapeId="0" xr:uid="{1805FAC3-9D71-4C44-A0A2-F4A7ECD92F2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ﾓﾙｼﾞｱﾅ(500万下)
ｼｬｹﾄﾗ(阪神大賞典)
</t>
        </r>
      </text>
    </comment>
    <comment ref="D118" authorId="0" shapeId="0" xr:uid="{75542098-ECFA-4336-A251-DBD57A7999FF}">
      <text>
        <r>
          <rPr>
            <b/>
            <sz val="9"/>
            <color indexed="81"/>
            <rFont val="MS P ゴシック"/>
            <family val="3"/>
            <charset val="128"/>
          </rPr>
          <t>2名抽選
○むぎ
×福石牧場</t>
        </r>
      </text>
    </comment>
    <comment ref="M118" authorId="0" shapeId="0" xr:uid="{DAF17950-8534-4C91-90C1-83D7E58836E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ﾓﾝﾄﾞｷｬﾝﾉ(京王杯2歳S)
</t>
        </r>
      </text>
    </comment>
    <comment ref="M119" authorId="0" shapeId="0" xr:uid="{701BA214-2EE4-46CA-87DD-31B83202D6D4}">
      <text>
        <r>
          <rPr>
            <b/>
            <sz val="9"/>
            <color indexed="81"/>
            <rFont val="MS P ゴシック"/>
            <family val="3"/>
            <charset val="128"/>
          </rPr>
          <t>ｽｲｰﾌﾟｾﾚﾘﾀｽ(500万下)</t>
        </r>
      </text>
    </comment>
    <comment ref="M120" authorId="0" shapeId="0" xr:uid="{747A0E60-739B-46F5-98D3-B8E07AD54AD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ｸﾛｽｾﾙ(水仙賞)
</t>
        </r>
      </text>
    </comment>
    <comment ref="M121" authorId="0" shapeId="0" xr:uid="{DE588362-94F5-4273-95D0-C352C5B7382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ﾏｲﾈﾙｶｲﾉﾝ(500万下)
</t>
        </r>
      </text>
    </comment>
    <comment ref="M122" authorId="0" shapeId="0" xr:uid="{B51CB0C7-D47E-4DC0-B3B6-C62977BD0DC1}">
      <text>
        <r>
          <rPr>
            <b/>
            <sz val="9"/>
            <color indexed="81"/>
            <rFont val="MS P ゴシック"/>
            <family val="3"/>
            <charset val="128"/>
          </rPr>
          <t>ﾃｨｿｰﾅ(ﾏｰｶﾞﾚｯﾄS)
ﾚｲﾃﾞｵﾛ(東京優駿)
ﾚｲｴﾝﾀﾞ(ｴﾌﾟｿﾑC)
ｱﾌﾞｿﾙﾃｨｽﾓ(こうやまき賞)</t>
        </r>
      </text>
    </comment>
    <comment ref="D123" authorId="0" shapeId="0" xr:uid="{E13A6F07-D408-4924-B09E-575E29EAAE67}">
      <text>
        <r>
          <rPr>
            <b/>
            <sz val="9"/>
            <color indexed="81"/>
            <rFont val="MS P ゴシック"/>
            <family val="3"/>
            <charset val="128"/>
          </rPr>
          <t>2名抽選
○村山牧場
×播磨牧場</t>
        </r>
      </text>
    </comment>
    <comment ref="M124" authorId="0" shapeId="0" xr:uid="{3C7CD364-BC0A-46F6-8BE9-B2565DC780B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ｷﾞﾍﾞｵﾝ(中日新聞杯)
ｻﾄﾉﾌｳｼﾞﾝ(ﾌﾘｰｼﾞｱ賞)
</t>
        </r>
      </text>
    </comment>
    <comment ref="M125" authorId="0" shapeId="0" xr:uid="{8ED1F59F-253E-4D1E-8F50-ED68428BF0C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ﾍﾞﾙｶﾝﾄ(ﾌｨﾘｰｽﾞR)
ｲﾍﾞﾘｽ(ｱｰﾘﾝﾄﾝC)
</t>
        </r>
      </text>
    </comment>
    <comment ref="M127" authorId="0" shapeId="0" xr:uid="{F5C05CB6-ACEB-434E-8EED-62395BA5113A}">
      <text>
        <r>
          <rPr>
            <b/>
            <sz val="9"/>
            <color indexed="81"/>
            <rFont val="MS P ゴシック"/>
            <family val="3"/>
            <charset val="128"/>
          </rPr>
          <t>ﾄｰｾﾝﾌﾞﾚｽ(ﾌﾗﾜｰC 2着)
ﾌﾞﾙｰﾐﾝｸﾞｽｶｲ(梅花賞)</t>
        </r>
      </text>
    </comment>
    <comment ref="D128" authorId="0" shapeId="0" xr:uid="{DE0F3A43-BA37-4D76-9CB5-3FA9C241229F}">
      <text>
        <r>
          <rPr>
            <b/>
            <sz val="9"/>
            <color indexed="81"/>
            <rFont val="MS P ゴシック"/>
            <family val="3"/>
            <charset val="128"/>
          </rPr>
          <t>2名抽選
○村山牧場
×心平牧場</t>
        </r>
      </text>
    </comment>
    <comment ref="M128" authorId="0" shapeId="0" xr:uid="{B367F1E4-EFC5-4C11-BC49-FE53D5078E31}">
      <text>
        <r>
          <rPr>
            <b/>
            <sz val="9"/>
            <color indexed="81"/>
            <rFont val="MS P ゴシック"/>
            <family val="3"/>
            <charset val="128"/>
          </rPr>
          <t>16ﾏｲﾈﾙﾌﾗｯﾌﾟ(ｳﾞｨｸﾄﾜｰﾙﾋﾟｻ)ｼﾝｻﾞﾝ記念2着</t>
        </r>
      </text>
    </comment>
    <comment ref="D129" authorId="0" shapeId="0" xr:uid="{12BE5827-7A07-4C8E-BE82-808450D47517}">
      <text>
        <r>
          <rPr>
            <b/>
            <sz val="9"/>
            <color indexed="81"/>
            <rFont val="MS P ゴシック"/>
            <family val="3"/>
            <charset val="128"/>
          </rPr>
          <t>2名抽選
○村山牧場
×健太郎牧場</t>
        </r>
      </text>
    </comment>
    <comment ref="M129" authorId="0" shapeId="0" xr:uid="{5FF0D166-62F3-4AD6-A061-A9D88AEF2156}">
      <text>
        <r>
          <rPr>
            <b/>
            <sz val="9"/>
            <color indexed="81"/>
            <rFont val="MS P ゴシック"/>
            <family val="3"/>
            <charset val="128"/>
          </rPr>
          <t>ﾏﾘｱﾗｲﾄ初仔(宝塚記念)</t>
        </r>
      </text>
    </comment>
    <comment ref="M131" authorId="0" shapeId="0" xr:uid="{115FC303-76BE-4D9D-9720-0300C84C7AD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ﾀﾞﾉﾝｷﾝｸﾞﾘｰ(共同通信杯)
</t>
        </r>
      </text>
    </comment>
  </commentList>
</comments>
</file>

<file path=xl/sharedStrings.xml><?xml version="1.0" encoding="utf-8"?>
<sst xmlns="http://schemas.openxmlformats.org/spreadsheetml/2006/main" count="1576" uniqueCount="628">
  <si>
    <t>PO</t>
  </si>
  <si>
    <t>順</t>
    <rPh sb="0" eb="1">
      <t>ジュン</t>
    </rPh>
    <phoneticPr fontId="1"/>
  </si>
  <si>
    <t>RANK</t>
    <phoneticPr fontId="3"/>
  </si>
  <si>
    <t>馬名</t>
    <rPh sb="0" eb="1">
      <t>ウマ</t>
    </rPh>
    <rPh sb="1" eb="2">
      <t>メイ</t>
    </rPh>
    <phoneticPr fontId="1"/>
  </si>
  <si>
    <t>性</t>
    <rPh sb="0" eb="1">
      <t>セイ</t>
    </rPh>
    <phoneticPr fontId="1"/>
  </si>
  <si>
    <t>URL</t>
    <phoneticPr fontId="3"/>
  </si>
  <si>
    <t>BASE</t>
    <phoneticPr fontId="3"/>
  </si>
  <si>
    <t>所属</t>
    <rPh sb="0" eb="2">
      <t>ショゾク</t>
    </rPh>
    <phoneticPr fontId="1"/>
  </si>
  <si>
    <t>厩舎</t>
    <rPh sb="0" eb="2">
      <t>キュウシャ</t>
    </rPh>
    <phoneticPr fontId="3"/>
  </si>
  <si>
    <t>SET3</t>
    <phoneticPr fontId="3"/>
  </si>
  <si>
    <t>父</t>
    <rPh sb="0" eb="1">
      <t>チチ</t>
    </rPh>
    <phoneticPr fontId="1"/>
  </si>
  <si>
    <t>SET1</t>
    <phoneticPr fontId="3"/>
  </si>
  <si>
    <t>母</t>
    <rPh sb="0" eb="1">
      <t>ハハ</t>
    </rPh>
    <phoneticPr fontId="1"/>
  </si>
  <si>
    <t>SET2</t>
    <phoneticPr fontId="3"/>
  </si>
  <si>
    <t>馬主</t>
    <rPh sb="0" eb="2">
      <t>ウマヌシ</t>
    </rPh>
    <phoneticPr fontId="1"/>
  </si>
  <si>
    <t>SET4</t>
    <phoneticPr fontId="3"/>
  </si>
  <si>
    <t>生産者</t>
    <rPh sb="0" eb="3">
      <t>セイサンシャ</t>
    </rPh>
    <phoneticPr fontId="1"/>
  </si>
  <si>
    <t>OPT1(早期ﾃﾞﾋﾞｭｰ)</t>
    <rPh sb="5" eb="7">
      <t>ソウキ</t>
    </rPh>
    <phoneticPr fontId="3"/>
  </si>
  <si>
    <t>OPT2(SELECT)</t>
    <phoneticPr fontId="3"/>
  </si>
  <si>
    <t>母</t>
    <rPh sb="0" eb="1">
      <t>ハハ</t>
    </rPh>
    <phoneticPr fontId="3"/>
  </si>
  <si>
    <t>OPT3(母敵)</t>
    <rPh sb="5" eb="6">
      <t>ハハ</t>
    </rPh>
    <rPh sb="6" eb="7">
      <t>テキ</t>
    </rPh>
    <phoneticPr fontId="3"/>
  </si>
  <si>
    <t>OPT4(母自分)</t>
    <rPh sb="5" eb="6">
      <t>ハハ</t>
    </rPh>
    <rPh sb="6" eb="8">
      <t>ジブン</t>
    </rPh>
    <phoneticPr fontId="3"/>
  </si>
  <si>
    <t>PO</t>
    <phoneticPr fontId="3"/>
  </si>
  <si>
    <t>総RANK</t>
    <rPh sb="0" eb="1">
      <t>ソウ</t>
    </rPh>
    <phoneticPr fontId="3"/>
  </si>
  <si>
    <t>allRANK</t>
    <phoneticPr fontId="3"/>
  </si>
  <si>
    <t>単RANK</t>
    <rPh sb="0" eb="1">
      <t>タン</t>
    </rPh>
    <phoneticPr fontId="3"/>
  </si>
  <si>
    <t>allP変換</t>
    <rPh sb="4" eb="6">
      <t>ヘンカン</t>
    </rPh>
    <phoneticPr fontId="3"/>
  </si>
  <si>
    <t>allP支払</t>
    <rPh sb="4" eb="6">
      <t>シハラ</t>
    </rPh>
    <phoneticPr fontId="3"/>
  </si>
  <si>
    <t>allP受取</t>
    <rPh sb="4" eb="6">
      <t>ウケトリ</t>
    </rPh>
    <phoneticPr fontId="3"/>
  </si>
  <si>
    <t>allP</t>
    <phoneticPr fontId="3"/>
  </si>
  <si>
    <t>単P支払</t>
    <rPh sb="0" eb="1">
      <t>タン</t>
    </rPh>
    <rPh sb="2" eb="4">
      <t>シハライ</t>
    </rPh>
    <phoneticPr fontId="3"/>
  </si>
  <si>
    <t>単P受取</t>
    <rPh sb="0" eb="1">
      <t>タン</t>
    </rPh>
    <rPh sb="2" eb="4">
      <t>ウケトリ</t>
    </rPh>
    <phoneticPr fontId="3"/>
  </si>
  <si>
    <t>単P</t>
    <rPh sb="0" eb="1">
      <t>タン</t>
    </rPh>
    <phoneticPr fontId="3"/>
  </si>
  <si>
    <t>RANK POINT</t>
    <phoneticPr fontId="3"/>
  </si>
  <si>
    <t>ＯＫ牧場</t>
    <rPh sb="2" eb="4">
      <t>ボクジョウ</t>
    </rPh>
    <phoneticPr fontId="1"/>
  </si>
  <si>
    <t>牡</t>
  </si>
  <si>
    <t>https://db.netkeiba.com/horse/2018105366/</t>
    <phoneticPr fontId="3"/>
  </si>
  <si>
    <t>栗東</t>
  </si>
  <si>
    <t>藤原英昭</t>
    <phoneticPr fontId="3"/>
  </si>
  <si>
    <t>ディープインパクト</t>
  </si>
  <si>
    <t>レッドファンタジア</t>
  </si>
  <si>
    <t>東京ホースレーシング</t>
    <phoneticPr fontId="3"/>
  </si>
  <si>
    <t>ノーザンファーム</t>
  </si>
  <si>
    <t/>
  </si>
  <si>
    <t>https://db.netkeiba.com/horse/2018105321/</t>
    <phoneticPr fontId="3"/>
  </si>
  <si>
    <t>美浦</t>
  </si>
  <si>
    <t>藤沢和雄</t>
    <rPh sb="3" eb="4">
      <t>オ</t>
    </rPh>
    <phoneticPr fontId="3"/>
  </si>
  <si>
    <t>モーリス</t>
  </si>
  <si>
    <t>ラストグルーヴ</t>
  </si>
  <si>
    <t>窪田芳郎</t>
    <phoneticPr fontId="3"/>
  </si>
  <si>
    <t>1213光生02</t>
  </si>
  <si>
    <t>柏倉牧場</t>
    <rPh sb="0" eb="2">
      <t>カシワクラ</t>
    </rPh>
    <rPh sb="2" eb="4">
      <t>ボクジョウ</t>
    </rPh>
    <phoneticPr fontId="1"/>
  </si>
  <si>
    <t>https://db.netkeiba.com/horse/2018105127/</t>
    <phoneticPr fontId="3"/>
  </si>
  <si>
    <t>国枝栄</t>
    <rPh sb="2" eb="3">
      <t>サカエ</t>
    </rPh>
    <phoneticPr fontId="3"/>
  </si>
  <si>
    <t>ドゥラメンテ</t>
  </si>
  <si>
    <t>ダイヤモンドディーバ</t>
  </si>
  <si>
    <t>サンデーレーシング</t>
  </si>
  <si>
    <t>健太郎牧場</t>
    <rPh sb="0" eb="3">
      <t>ケンタロウ</t>
    </rPh>
    <rPh sb="3" eb="5">
      <t>ボクジョウ</t>
    </rPh>
    <phoneticPr fontId="1"/>
  </si>
  <si>
    <t>牝</t>
  </si>
  <si>
    <t>https://db.netkeiba.com/horse/2018105314/</t>
  </si>
  <si>
    <t>池添学</t>
  </si>
  <si>
    <t>キズナ</t>
  </si>
  <si>
    <t>ライフフォーセール</t>
  </si>
  <si>
    <t>シルクレーシング</t>
  </si>
  <si>
    <t>小金牧場</t>
    <rPh sb="0" eb="2">
      <t>コガネ</t>
    </rPh>
    <rPh sb="2" eb="4">
      <t>ボクジョウ</t>
    </rPh>
    <phoneticPr fontId="1"/>
  </si>
  <si>
    <t>https://db.netkeiba.com/horse/2018104703/</t>
    <phoneticPr fontId="3"/>
  </si>
  <si>
    <t>音無秀孝</t>
    <rPh sb="2" eb="4">
      <t>ヒデタカ</t>
    </rPh>
    <phoneticPr fontId="3"/>
  </si>
  <si>
    <t>ドリーフォンテイン</t>
  </si>
  <si>
    <t>Ｇ１レーシング</t>
    <phoneticPr fontId="3"/>
  </si>
  <si>
    <t>社台ファーム</t>
  </si>
  <si>
    <t>心平牧場</t>
    <rPh sb="0" eb="2">
      <t>シンペイ</t>
    </rPh>
    <rPh sb="2" eb="4">
      <t>ボクジョウ</t>
    </rPh>
    <phoneticPr fontId="1"/>
  </si>
  <si>
    <t>https://db.netkeiba.com/horse/2018104475/</t>
  </si>
  <si>
    <t>池江泰寿</t>
    <rPh sb="2" eb="4">
      <t>ヤス</t>
    </rPh>
    <phoneticPr fontId="3"/>
  </si>
  <si>
    <t>シスタリーラヴ</t>
  </si>
  <si>
    <t>ＤＭＭドリームクラブ</t>
    <phoneticPr fontId="3"/>
  </si>
  <si>
    <t>矢野牧場</t>
  </si>
  <si>
    <t>成田牧場</t>
    <rPh sb="0" eb="2">
      <t>ナリタ</t>
    </rPh>
    <rPh sb="2" eb="4">
      <t>ボクジョウ</t>
    </rPh>
    <phoneticPr fontId="1"/>
  </si>
  <si>
    <t>https://db.netkeiba.com/horse/2018105096/</t>
  </si>
  <si>
    <t>リアルインパクト</t>
  </si>
  <si>
    <t>スタイルリスティック</t>
  </si>
  <si>
    <t>東京ホースレーシング</t>
  </si>
  <si>
    <t>西原牧場</t>
    <rPh sb="0" eb="2">
      <t>ニシハラ</t>
    </rPh>
    <rPh sb="2" eb="4">
      <t>ボクジョウ</t>
    </rPh>
    <phoneticPr fontId="1"/>
  </si>
  <si>
    <t>https://db.netkeiba.com/horse/2018104927/</t>
    <phoneticPr fontId="3"/>
  </si>
  <si>
    <t>ハーツクライ</t>
  </si>
  <si>
    <t>ウィキッドリーパーフェクト</t>
  </si>
  <si>
    <t>播磨牧場</t>
    <rPh sb="0" eb="2">
      <t>ハリマ</t>
    </rPh>
    <rPh sb="2" eb="4">
      <t>ボクジョウ</t>
    </rPh>
    <phoneticPr fontId="1"/>
  </si>
  <si>
    <t>https://db.netkeiba.com/horse/2018105296/</t>
  </si>
  <si>
    <t>松永幹夫</t>
    <rPh sb="3" eb="4">
      <t>オット</t>
    </rPh>
    <phoneticPr fontId="3"/>
  </si>
  <si>
    <t>ダイワメジャー</t>
  </si>
  <si>
    <t>ムーングロウ</t>
  </si>
  <si>
    <t>キャロットファーム</t>
  </si>
  <si>
    <t>阪神</t>
    <rPh sb="0" eb="2">
      <t>ハンシン</t>
    </rPh>
    <phoneticPr fontId="1"/>
  </si>
  <si>
    <t>https://db.netkeiba.com/horse/2018105109/</t>
  </si>
  <si>
    <t>高野友和</t>
    <rPh sb="2" eb="4">
      <t>トモカズ</t>
    </rPh>
    <phoneticPr fontId="3"/>
  </si>
  <si>
    <t>ルーラーシップ</t>
  </si>
  <si>
    <t>スマイルシャワー</t>
  </si>
  <si>
    <t>永之牧場</t>
    <rPh sb="0" eb="1">
      <t>ヒサ</t>
    </rPh>
    <rPh sb="1" eb="2">
      <t>ユキ</t>
    </rPh>
    <rPh sb="2" eb="4">
      <t>ボクジョウ</t>
    </rPh>
    <phoneticPr fontId="1"/>
  </si>
  <si>
    <t>https://db.netkeiba.com/horse/2018104877/</t>
    <phoneticPr fontId="3"/>
  </si>
  <si>
    <t>堀宣行</t>
    <rPh sb="1" eb="3">
      <t>ノブユキ</t>
    </rPh>
    <phoneticPr fontId="3"/>
  </si>
  <si>
    <t>アイムユアーズ</t>
  </si>
  <si>
    <t>ＮＩＣＫＳ</t>
  </si>
  <si>
    <t>福石牧場</t>
    <rPh sb="0" eb="2">
      <t>フクイシ</t>
    </rPh>
    <rPh sb="2" eb="4">
      <t>ボクジョウ</t>
    </rPh>
    <phoneticPr fontId="1"/>
  </si>
  <si>
    <t>https://db.netkeiba.com/horse/2018105078/</t>
  </si>
  <si>
    <t>手塚貴久</t>
    <rPh sb="2" eb="4">
      <t>タカヒサ</t>
    </rPh>
    <phoneticPr fontId="3"/>
  </si>
  <si>
    <t>シーズインクルーデッド</t>
  </si>
  <si>
    <t>むぎ</t>
  </si>
  <si>
    <t>https://db.netkeiba.com/horse/2018105356/</t>
    <phoneticPr fontId="3"/>
  </si>
  <si>
    <t>ルモスティ</t>
  </si>
  <si>
    <t>窪田芳郎</t>
  </si>
  <si>
    <t>村山牧場</t>
    <rPh sb="0" eb="2">
      <t>ムラヤマ</t>
    </rPh>
    <rPh sb="2" eb="4">
      <t>ボクジョウ</t>
    </rPh>
    <phoneticPr fontId="1"/>
  </si>
  <si>
    <t>https://db.netkeiba.com/horse/2018105303/</t>
  </si>
  <si>
    <t>安田隆行</t>
    <rPh sb="3" eb="4">
      <t>ユキ</t>
    </rPh>
    <phoneticPr fontId="3"/>
  </si>
  <si>
    <t>モシーン</t>
  </si>
  <si>
    <t>CHK：</t>
    <phoneticPr fontId="3"/>
  </si>
  <si>
    <t>https://db.netkeiba.com/horse/2018105097/</t>
  </si>
  <si>
    <t>木村哲也</t>
    <rPh sb="2" eb="4">
      <t>テツヤ</t>
    </rPh>
    <phoneticPr fontId="3"/>
  </si>
  <si>
    <t>スターアイル</t>
  </si>
  <si>
    <t>吉田勝己</t>
  </si>
  <si>
    <t>https://db.netkeiba.com/horse/2018103080/</t>
  </si>
  <si>
    <t>斎藤誠</t>
  </si>
  <si>
    <t>ウインアルエット</t>
  </si>
  <si>
    <t>佐野信幸</t>
  </si>
  <si>
    <t>桑田牧場</t>
  </si>
  <si>
    <t>https://db.netkeiba.com/horse/2018102563/</t>
  </si>
  <si>
    <t>清水久詞</t>
    <rPh sb="3" eb="4">
      <t>シ</t>
    </rPh>
    <phoneticPr fontId="3"/>
  </si>
  <si>
    <t>フレンチサマー</t>
  </si>
  <si>
    <t>ヒダカ・ブリーダーズ・ユニオン</t>
    <phoneticPr fontId="3"/>
  </si>
  <si>
    <t>グローリーファーム</t>
    <phoneticPr fontId="3"/>
  </si>
  <si>
    <t>https://db.netkeiba.com/horse/2018104883/</t>
  </si>
  <si>
    <t>友道康夫</t>
    <rPh sb="2" eb="4">
      <t>ヤスオ</t>
    </rPh>
    <phoneticPr fontId="3"/>
  </si>
  <si>
    <t>アコースティクス</t>
  </si>
  <si>
    <t>近藤旬子</t>
  </si>
  <si>
    <t>https://db.netkeiba.com/horse/2018103194/</t>
  </si>
  <si>
    <t>田村康仁</t>
    <rPh sb="2" eb="3">
      <t>ヤス</t>
    </rPh>
    <rPh sb="3" eb="4">
      <t>ジン</t>
    </rPh>
    <phoneticPr fontId="3"/>
  </si>
  <si>
    <t>ラブジュリエット</t>
    <phoneticPr fontId="3"/>
  </si>
  <si>
    <t>西山茂行</t>
    <rPh sb="0" eb="2">
      <t>ニシヤマ</t>
    </rPh>
    <rPh sb="2" eb="4">
      <t>シゲユキ</t>
    </rPh>
    <phoneticPr fontId="3"/>
  </si>
  <si>
    <t>鮫川啓一</t>
  </si>
  <si>
    <t>https://db.netkeiba.com/horse/2018105124/</t>
  </si>
  <si>
    <t>タイタンクイーン</t>
  </si>
  <si>
    <t>https://db.netkeiba.com/horse/2018105193/</t>
    <phoneticPr fontId="3"/>
  </si>
  <si>
    <t>ヒストリックスター</t>
  </si>
  <si>
    <t>https://db.netkeiba.com/horse/2018104903/</t>
    <phoneticPr fontId="3"/>
  </si>
  <si>
    <t>アパパネ</t>
  </si>
  <si>
    <t>金子真人ホールディングス</t>
  </si>
  <si>
    <t>https://db.netkeiba.com/horse/2018105164/</t>
    <phoneticPr fontId="3"/>
  </si>
  <si>
    <t>キングカメハメハ</t>
  </si>
  <si>
    <t>ドナブリーニ</t>
  </si>
  <si>
    <t>https://db.netkeiba.com/horse/2018105070/</t>
  </si>
  <si>
    <t>岡田稲男</t>
    <rPh sb="2" eb="4">
      <t>イナオ</t>
    </rPh>
    <phoneticPr fontId="3"/>
  </si>
  <si>
    <t>シンハディーパ</t>
  </si>
  <si>
    <t>杉野公彦</t>
  </si>
  <si>
    <t>https://db.netkeiba.com/horse/2018105192/</t>
  </si>
  <si>
    <t>矢作芳人</t>
    <rPh sb="2" eb="4">
      <t>ヨシト</t>
    </rPh>
    <phoneticPr fontId="3"/>
  </si>
  <si>
    <t>ヒカルアマランサス</t>
  </si>
  <si>
    <t>（小笹芳央)</t>
  </si>
  <si>
    <t>https://db.netkeiba.com/horse/2018100427/</t>
  </si>
  <si>
    <t>中内田充正</t>
  </si>
  <si>
    <t>ブリッツフィナーレ</t>
  </si>
  <si>
    <t>石川達絵</t>
  </si>
  <si>
    <t>下河辺牧場</t>
  </si>
  <si>
    <t>https://db.netkeiba.com/horse/2018105291/</t>
  </si>
  <si>
    <t>ミュージカルウェイ</t>
  </si>
  <si>
    <t>大塚亮一</t>
    <phoneticPr fontId="3"/>
  </si>
  <si>
    <t>https://db.netkeiba.com/horse/2018105148/</t>
  </si>
  <si>
    <t>武井亮</t>
    <rPh sb="2" eb="3">
      <t>リョウ</t>
    </rPh>
    <phoneticPr fontId="3"/>
  </si>
  <si>
    <t>エピファネイア</t>
  </si>
  <si>
    <t>ディアデラマドレ</t>
  </si>
  <si>
    <t>1213むぎ06</t>
  </si>
  <si>
    <t>https://db.netkeiba.com/horse/2018105020/</t>
  </si>
  <si>
    <t>グルヴェイグ</t>
  </si>
  <si>
    <t>1011健太01</t>
  </si>
  <si>
    <t>https://db.netkeiba.com/horse/2018105390/</t>
  </si>
  <si>
    <t>小島茂之</t>
    <rPh sb="3" eb="4">
      <t>ノ</t>
    </rPh>
    <phoneticPr fontId="3"/>
  </si>
  <si>
    <t>エイシンフラッシュ</t>
  </si>
  <si>
    <t>ローズバド</t>
  </si>
  <si>
    <t>（）</t>
    <phoneticPr fontId="3"/>
  </si>
  <si>
    <t>0001健太05</t>
  </si>
  <si>
    <t>https://db.netkeiba.com/horse/2018105071/</t>
    <phoneticPr fontId="3"/>
  </si>
  <si>
    <t>石坂正</t>
  </si>
  <si>
    <t>シンハライト</t>
  </si>
  <si>
    <t>1516福石03</t>
  </si>
  <si>
    <t>https://db.netkeiba.com/horse/2018104788/</t>
  </si>
  <si>
    <t>新開幸一</t>
    <rPh sb="2" eb="4">
      <t>コウイチ</t>
    </rPh>
    <phoneticPr fontId="3"/>
  </si>
  <si>
    <t>マスクオフ</t>
  </si>
  <si>
    <t>社台レースホース</t>
  </si>
  <si>
    <t>1112大熊02</t>
  </si>
  <si>
    <t>https://db.netkeiba.com/horse/2018105073/</t>
    <phoneticPr fontId="3"/>
  </si>
  <si>
    <t>池江泰寿</t>
    <rPh sb="2" eb="4">
      <t>ヤストシ</t>
    </rPh>
    <phoneticPr fontId="3"/>
  </si>
  <si>
    <t>シーヴ</t>
  </si>
  <si>
    <t>サトミホースカンパニー</t>
  </si>
  <si>
    <t>https://db.netkeiba.com/horse/2018105260/</t>
  </si>
  <si>
    <t>宮本博</t>
    <rPh sb="2" eb="3">
      <t>ヒロシ</t>
    </rPh>
    <phoneticPr fontId="3"/>
  </si>
  <si>
    <t>ホットチャチャ</t>
  </si>
  <si>
    <t>https://db.netkeiba.com/horse/2018105079/</t>
  </si>
  <si>
    <t>シーズオールエルティッシュ</t>
  </si>
  <si>
    <t>清家聖仁</t>
  </si>
  <si>
    <t>https://db.netkeiba.com/horse/2018105210/</t>
  </si>
  <si>
    <t>ピラミマ</t>
  </si>
  <si>
    <t>https://db.netkeiba.com/horse/2018100701/</t>
    <phoneticPr fontId="3"/>
  </si>
  <si>
    <t>レディオブオペラ</t>
  </si>
  <si>
    <t>ゴドルフィン</t>
  </si>
  <si>
    <t>ダーレー・ジャパン・ファーム</t>
    <phoneticPr fontId="3"/>
  </si>
  <si>
    <t>https://db.netkeiba.com/horse/2018110057/</t>
  </si>
  <si>
    <t>Frankel</t>
  </si>
  <si>
    <t>ストレイトガール</t>
  </si>
  <si>
    <t>https://db.netkeiba.com/horse/2018105230/</t>
  </si>
  <si>
    <t>田中剛</t>
  </si>
  <si>
    <t>フレンチバレリーナ</t>
  </si>
  <si>
    <t>亀岡和彦</t>
  </si>
  <si>
    <t>https://db.netkeiba.com/horse/2018105163/</t>
  </si>
  <si>
    <t>ドナウブルー</t>
  </si>
  <si>
    <t>https://db.netkeiba.com/horse/2018105012/</t>
    <phoneticPr fontId="3"/>
  </si>
  <si>
    <t>栗東</t>
    <phoneticPr fontId="3"/>
  </si>
  <si>
    <t>クロウキャニオン</t>
  </si>
  <si>
    <t>0405心平07</t>
  </si>
  <si>
    <t>https://db.netkeiba.com/horse/2018104931/</t>
    <phoneticPr fontId="3"/>
  </si>
  <si>
    <t>ウィンターコスモス</t>
  </si>
  <si>
    <t>0910土井08</t>
  </si>
  <si>
    <t>https://db.netkeiba.com/horse/2018105086/</t>
    <phoneticPr fontId="3"/>
  </si>
  <si>
    <t>ジョコンダⅡ</t>
    <phoneticPr fontId="3"/>
  </si>
  <si>
    <t>https://db.netkeiba.com/horse/2018104882/</t>
  </si>
  <si>
    <t>ロードカナロア</t>
  </si>
  <si>
    <t>アゲヒバリ</t>
  </si>
  <si>
    <t>0607心平07</t>
  </si>
  <si>
    <t>https://db.netkeiba.com/horse/2018110085/</t>
  </si>
  <si>
    <t>藤沢和</t>
  </si>
  <si>
    <t>Curlin</t>
  </si>
  <si>
    <t>Date to Remember</t>
  </si>
  <si>
    <t>長谷川祐司</t>
  </si>
  <si>
    <t>Siena Farms LLC</t>
    <phoneticPr fontId="3"/>
  </si>
  <si>
    <t>https://db.netkeiba.com/horse/2018105371/</t>
  </si>
  <si>
    <t>古賀慎明</t>
    <rPh sb="3" eb="4">
      <t>メイ</t>
    </rPh>
    <phoneticPr fontId="3"/>
  </si>
  <si>
    <t>レーヴディソール</t>
  </si>
  <si>
    <t>1011心平02</t>
  </si>
  <si>
    <t>https://db.netkeiba.com/horse/2018105014/</t>
  </si>
  <si>
    <t>クロノロジスト</t>
  </si>
  <si>
    <t>https://db.netkeiba.com/horse/2018105373/</t>
  </si>
  <si>
    <t>宮田敬介</t>
    <rPh sb="2" eb="4">
      <t>ケイスケ</t>
    </rPh>
    <phoneticPr fontId="3"/>
  </si>
  <si>
    <t>レーヴデトワール</t>
  </si>
  <si>
    <t>吉田勝己</t>
    <phoneticPr fontId="3"/>
  </si>
  <si>
    <t>1314心平01</t>
  </si>
  <si>
    <t>https://db.netkeiba.com/horse/2018100695/</t>
  </si>
  <si>
    <t>野中賢二</t>
    <rPh sb="0" eb="2">
      <t>ノナカ</t>
    </rPh>
    <rPh sb="2" eb="4">
      <t>ケンジ</t>
    </rPh>
    <phoneticPr fontId="3"/>
  </si>
  <si>
    <t>スクリーンヒーロー</t>
  </si>
  <si>
    <t>ベッラヴォーチェ</t>
  </si>
  <si>
    <t>ゴドルフィン</t>
    <phoneticPr fontId="3"/>
  </si>
  <si>
    <t>1213心平09</t>
  </si>
  <si>
    <t>https://db.netkeiba.com/horse/2018101345/</t>
  </si>
  <si>
    <t>戸田博文</t>
    <rPh sb="2" eb="4">
      <t>ヒロフミ</t>
    </rPh>
    <phoneticPr fontId="3"/>
  </si>
  <si>
    <t>ワールドエース</t>
  </si>
  <si>
    <t>カリビアンロマンス</t>
  </si>
  <si>
    <t>坂東牧場</t>
  </si>
  <si>
    <t>https://db.netkeiba.com/horse/2018104889/</t>
  </si>
  <si>
    <t>アディクティド</t>
  </si>
  <si>
    <t>https://db.netkeiba.com/horse/2018105076/</t>
  </si>
  <si>
    <t>シーザリオ</t>
  </si>
  <si>
    <t>https://db.netkeiba.com/horse/2018105254/</t>
  </si>
  <si>
    <t>斉藤崇史</t>
    <rPh sb="3" eb="4">
      <t>フミ</t>
    </rPh>
    <phoneticPr fontId="3"/>
  </si>
  <si>
    <t>オルフェーヴル</t>
  </si>
  <si>
    <t>ベルアリュールⅡ</t>
    <phoneticPr fontId="3"/>
  </si>
  <si>
    <t>https://db.netkeiba.com/horse/2018105554/</t>
  </si>
  <si>
    <t>斉藤崇</t>
  </si>
  <si>
    <t>ポリネイター</t>
  </si>
  <si>
    <t>社台コーポレーション白老ファーム</t>
  </si>
  <si>
    <t>https://db.netkeiba.com/horse/2018104747/</t>
  </si>
  <si>
    <t>堀宣行</t>
  </si>
  <si>
    <t>フィオドラ</t>
  </si>
  <si>
    <t>https://db.netkeiba.com/horse/2018105300/</t>
  </si>
  <si>
    <t>メチャコルタ</t>
  </si>
  <si>
    <t>久米田正明</t>
  </si>
  <si>
    <t>https://db.netkeiba.com/horse/2018104630/</t>
  </si>
  <si>
    <t>シリアスアティテュード</t>
  </si>
  <si>
    <t>https://db.netkeiba.com/horse/2018105100/</t>
  </si>
  <si>
    <t>渡辺薫彦</t>
    <rPh sb="2" eb="3">
      <t>クン</t>
    </rPh>
    <rPh sb="3" eb="4">
      <t>ヒコ</t>
    </rPh>
    <phoneticPr fontId="3"/>
  </si>
  <si>
    <t>ストゥデンテッサ</t>
  </si>
  <si>
    <t>https://db.netkeiba.com/horse/2018105369/</t>
  </si>
  <si>
    <t>レディスキッパー</t>
  </si>
  <si>
    <t>（東洋木材)</t>
  </si>
  <si>
    <t>https://db.netkeiba.com/horse/2018105252/</t>
  </si>
  <si>
    <t>ミッキーアイル</t>
  </si>
  <si>
    <t>ベッラレイア</t>
  </si>
  <si>
    <t>https://db.netkeiba.com/horse/2018105179/</t>
    <phoneticPr fontId="3"/>
  </si>
  <si>
    <t>バラダセール</t>
  </si>
  <si>
    <t>https://db.netkeiba.com/horse/2018105165/</t>
    <phoneticPr fontId="3"/>
  </si>
  <si>
    <t>ドバイマジェスティ</t>
  </si>
  <si>
    <t>https://db.netkeiba.com/horse/2018105081/</t>
    <phoneticPr fontId="3"/>
  </si>
  <si>
    <t>ジェンティルドンナ</t>
  </si>
  <si>
    <t>1112西原06</t>
  </si>
  <si>
    <t>https://db.netkeiba.com/horse/2018104894/</t>
  </si>
  <si>
    <t>アドマイヤキラメキ</t>
  </si>
  <si>
    <t>島川隆哉</t>
  </si>
  <si>
    <t>https://db.netkeiba.com/horse/2018105497/</t>
  </si>
  <si>
    <t>藤岡健一</t>
    <rPh sb="3" eb="4">
      <t>イチ</t>
    </rPh>
    <phoneticPr fontId="3"/>
  </si>
  <si>
    <t>グランデアモーレ</t>
  </si>
  <si>
    <t>https://db.netkeiba.com/horse/2018105536/</t>
  </si>
  <si>
    <t>バイラオーラ</t>
  </si>
  <si>
    <t>https://db.netkeiba.com/horse/2018105080/</t>
  </si>
  <si>
    <t>シーズンズベスト</t>
  </si>
  <si>
    <t>0910西原05</t>
  </si>
  <si>
    <t>https://db.netkeiba.com/horse/2018105066/</t>
  </si>
  <si>
    <t>シルヴァースカヤ</t>
  </si>
  <si>
    <t>https://db.netkeiba.com/horse/2018104976/</t>
  </si>
  <si>
    <t>須貝尚介</t>
    <rPh sb="3" eb="4">
      <t>スケ</t>
    </rPh>
    <phoneticPr fontId="3"/>
  </si>
  <si>
    <t>オツウ</t>
  </si>
  <si>
    <t>大和屋暁</t>
  </si>
  <si>
    <t>https://db.netkeiba.com/horse/2018105381/</t>
  </si>
  <si>
    <t>ロスヴァイセ</t>
  </si>
  <si>
    <t>https://db.netkeiba.com/horse/2018105035/</t>
    <phoneticPr fontId="3"/>
  </si>
  <si>
    <t>コンドコマンド</t>
  </si>
  <si>
    <t>https://db.netkeiba.com/horse/2018104700/</t>
    <phoneticPr fontId="3"/>
  </si>
  <si>
    <t>鹿戸雄一</t>
    <rPh sb="3" eb="4">
      <t>イチ</t>
    </rPh>
    <phoneticPr fontId="3"/>
  </si>
  <si>
    <t>ドバウィハイツ</t>
  </si>
  <si>
    <t>吉田照哉</t>
    <rPh sb="0" eb="2">
      <t>ヨシダ</t>
    </rPh>
    <rPh sb="2" eb="4">
      <t>テルヤ</t>
    </rPh>
    <phoneticPr fontId="3"/>
  </si>
  <si>
    <t>https://db.netkeiba.com/horse/2018105236/</t>
    <phoneticPr fontId="3"/>
  </si>
  <si>
    <t>ブルーメンブラット</t>
  </si>
  <si>
    <t>https://db.netkeiba.com/horse/2018105325/</t>
  </si>
  <si>
    <t>ラッドルチェンド</t>
  </si>
  <si>
    <t>ダノックス</t>
  </si>
  <si>
    <t>https://db.netkeiba.com/horse/2018105267/</t>
  </si>
  <si>
    <t>ポロンナルワ</t>
  </si>
  <si>
    <t>https://db.netkeiba.com/horse/2018104957/</t>
  </si>
  <si>
    <t>尾関知人</t>
    <rPh sb="2" eb="4">
      <t>トモヒト</t>
    </rPh>
    <phoneticPr fontId="3"/>
  </si>
  <si>
    <t>エクセレンスⅡ</t>
    <phoneticPr fontId="3"/>
  </si>
  <si>
    <t>https://db.netkeiba.com/horse/2018105418/</t>
  </si>
  <si>
    <t>シーフロント</t>
  </si>
  <si>
    <t>金子真人ホールディングス</t>
    <phoneticPr fontId="3"/>
  </si>
  <si>
    <t>追分ファーム</t>
    <phoneticPr fontId="3"/>
  </si>
  <si>
    <t>https://db.netkeiba.com/horse/2018105174/</t>
  </si>
  <si>
    <t>ハッピーパス</t>
  </si>
  <si>
    <t>https://db.netkeiba.com/horse/2018105074/</t>
  </si>
  <si>
    <t>高橋義忠</t>
    <rPh sb="2" eb="4">
      <t>ヨシタダ</t>
    </rPh>
    <phoneticPr fontId="3"/>
  </si>
  <si>
    <t>シーオブラブ</t>
  </si>
  <si>
    <t>三田昌宏</t>
    <rPh sb="0" eb="2">
      <t>ミタ</t>
    </rPh>
    <rPh sb="2" eb="4">
      <t>マサヒロ</t>
    </rPh>
    <phoneticPr fontId="3"/>
  </si>
  <si>
    <t>1415若井06</t>
  </si>
  <si>
    <t>https://db.netkeiba.com/horse/2018104918/</t>
  </si>
  <si>
    <t>ラブリーデイ</t>
  </si>
  <si>
    <t>アーデルハイト</t>
  </si>
  <si>
    <t>0910播磨01</t>
  </si>
  <si>
    <t>https://db.netkeiba.com/horse/2018105470/</t>
    <phoneticPr fontId="3"/>
  </si>
  <si>
    <t>アンティフォナ</t>
  </si>
  <si>
    <t>https://db.netkeiba.com/horse/2018104934/</t>
    <phoneticPr fontId="3"/>
  </si>
  <si>
    <t>中内田充正</t>
    <phoneticPr fontId="3"/>
  </si>
  <si>
    <t>ウェイヴェルアベニュー</t>
  </si>
  <si>
    <t>https://db.netkeiba.com/horse/2018105103/</t>
    <phoneticPr fontId="3"/>
  </si>
  <si>
    <t>スノーパイン</t>
  </si>
  <si>
    <t>野田みづき</t>
  </si>
  <si>
    <t>https://db.netkeiba.com/horse/2018105271/</t>
  </si>
  <si>
    <t>武幸四郎</t>
    <rPh sb="0" eb="1">
      <t>タケ</t>
    </rPh>
    <rPh sb="1" eb="4">
      <t>コウシロウ</t>
    </rPh>
    <phoneticPr fontId="3"/>
  </si>
  <si>
    <t>マザーウェル</t>
  </si>
  <si>
    <t>前田幸治</t>
  </si>
  <si>
    <t>https://db.netkeiba.com/horse/2018102033/</t>
  </si>
  <si>
    <t>ヴァイセフラウ</t>
  </si>
  <si>
    <t>ノースヒルズ</t>
  </si>
  <si>
    <t>https://db.netkeiba.com/horse/2018105324/</t>
  </si>
  <si>
    <t>高橋文雄</t>
    <rPh sb="3" eb="4">
      <t>オ</t>
    </rPh>
    <phoneticPr fontId="3"/>
  </si>
  <si>
    <t>ラックビーアレディトゥナイト</t>
  </si>
  <si>
    <t>https://db.netkeiba.com/horse/2018104936/</t>
  </si>
  <si>
    <t>ウリウリ</t>
  </si>
  <si>
    <t>1213阪神06</t>
  </si>
  <si>
    <t>https://db.netkeiba.com/horse/2018105194/</t>
  </si>
  <si>
    <t>リオンディーズ</t>
  </si>
  <si>
    <t>ヒストリックレディ</t>
  </si>
  <si>
    <t>https://db.netkeiba.com/horse/2018104901/</t>
  </si>
  <si>
    <t>西村真幸</t>
    <rPh sb="2" eb="4">
      <t>マサユキ</t>
    </rPh>
    <phoneticPr fontId="3"/>
  </si>
  <si>
    <t>アナスタシアブルー</t>
  </si>
  <si>
    <t>1112阪神07</t>
  </si>
  <si>
    <t>https://db.netkeiba.com/horse/2018106799/</t>
  </si>
  <si>
    <t>キズナ</t>
    <phoneticPr fontId="3"/>
  </si>
  <si>
    <t>カメリアローズⅡ</t>
    <phoneticPr fontId="3"/>
  </si>
  <si>
    <t>フクキタル</t>
  </si>
  <si>
    <t>パカパカファーム</t>
    <phoneticPr fontId="3"/>
  </si>
  <si>
    <t>https://db.netkeiba.com/horse/2018105232/</t>
    <phoneticPr fontId="3"/>
  </si>
  <si>
    <t>ブエナビスタ</t>
  </si>
  <si>
    <t>0809特捜01</t>
  </si>
  <si>
    <t>https://db.netkeiba.com/horse/2018105178/</t>
    <phoneticPr fontId="3"/>
  </si>
  <si>
    <t>バウンスシャッセ</t>
  </si>
  <si>
    <t>https://db.netkeiba.com/horse/2018104980/</t>
    <phoneticPr fontId="3"/>
  </si>
  <si>
    <t>バゴ</t>
  </si>
  <si>
    <t>オーマイベイビー</t>
  </si>
  <si>
    <t>大野剛嗣</t>
    <phoneticPr fontId="3"/>
  </si>
  <si>
    <t>1314みど08</t>
  </si>
  <si>
    <t>https://db.netkeiba.com/horse/2018105196/</t>
  </si>
  <si>
    <t>萩原清</t>
    <rPh sb="2" eb="3">
      <t>キヨシ</t>
    </rPh>
    <phoneticPr fontId="3"/>
  </si>
  <si>
    <t>ヒルダズパッション</t>
  </si>
  <si>
    <t>https://db.netkeiba.com/horse/2018106253/</t>
  </si>
  <si>
    <t>ドリームオブジェニー</t>
  </si>
  <si>
    <t>ターフスポート</t>
  </si>
  <si>
    <t>谷川牧場</t>
  </si>
  <si>
    <t>https://db.netkeiba.com/horse/2018105144/</t>
  </si>
  <si>
    <t>テンプルステイ</t>
  </si>
  <si>
    <t>松島千佳</t>
    <rPh sb="0" eb="2">
      <t>マツシマ</t>
    </rPh>
    <rPh sb="2" eb="4">
      <t>チカ</t>
    </rPh>
    <phoneticPr fontId="3"/>
  </si>
  <si>
    <t>https://db.netkeiba.com/horse/2018105277/</t>
  </si>
  <si>
    <t>加藤征弘</t>
    <phoneticPr fontId="3"/>
  </si>
  <si>
    <t>マラコスタムブラダ</t>
  </si>
  <si>
    <t>スリーエイチレーシング</t>
    <phoneticPr fontId="3"/>
  </si>
  <si>
    <t>https://db.netkeiba.com/horse/2018106552/</t>
  </si>
  <si>
    <t>池添兼雄</t>
    <rPh sb="3" eb="4">
      <t>オ</t>
    </rPh>
    <phoneticPr fontId="3"/>
  </si>
  <si>
    <t>メイショウスズラン</t>
  </si>
  <si>
    <t>松本好雄</t>
    <rPh sb="0" eb="2">
      <t>マツモト</t>
    </rPh>
    <rPh sb="2" eb="4">
      <t>ヨシオ</t>
    </rPh>
    <phoneticPr fontId="3"/>
  </si>
  <si>
    <t>三嶋牧場</t>
  </si>
  <si>
    <t>牡</t>
    <rPh sb="0" eb="1">
      <t>ボ</t>
    </rPh>
    <phoneticPr fontId="1"/>
  </si>
  <si>
    <t>https://db.netkeiba.com/horse/2018105422/</t>
  </si>
  <si>
    <t>橋口慎介</t>
    <rPh sb="0" eb="2">
      <t>ハシグチ</t>
    </rPh>
    <rPh sb="2" eb="4">
      <t>シンスケ</t>
    </rPh>
    <phoneticPr fontId="1"/>
  </si>
  <si>
    <t>スパニッシュクイーン</t>
    <phoneticPr fontId="3"/>
  </si>
  <si>
    <t>追分ファーム</t>
    <rPh sb="0" eb="2">
      <t>オイワケ</t>
    </rPh>
    <phoneticPr fontId="1"/>
  </si>
  <si>
    <t>牡</t>
    <rPh sb="0" eb="1">
      <t>ボ</t>
    </rPh>
    <phoneticPr fontId="3"/>
  </si>
  <si>
    <t>https://db.netkeiba.com/horse/2018104674/</t>
  </si>
  <si>
    <t>ディープインパクト</t>
    <phoneticPr fontId="3"/>
  </si>
  <si>
    <t>ダンサーデスティネイション</t>
    <phoneticPr fontId="3"/>
  </si>
  <si>
    <t>サトミホースカンパニー</t>
    <phoneticPr fontId="3"/>
  </si>
  <si>
    <t>社台ファーム</t>
    <phoneticPr fontId="3"/>
  </si>
  <si>
    <t>https://db.netkeiba.com/horse/2018104896/</t>
    <phoneticPr fontId="3"/>
  </si>
  <si>
    <t>アドマイヤセプター</t>
  </si>
  <si>
    <t>1011健太08</t>
  </si>
  <si>
    <t>https://db.netkeiba.com/horse/2018105286/</t>
    <phoneticPr fontId="3"/>
  </si>
  <si>
    <t>ミスアンコール</t>
  </si>
  <si>
    <t>0809松山07</t>
  </si>
  <si>
    <t>https://db.netkeiba.com/horse/2018105147/</t>
  </si>
  <si>
    <t>ディアデラノビア</t>
  </si>
  <si>
    <t>https://db.netkeiba.com/horse/2018105099/</t>
  </si>
  <si>
    <t>ステファニーズキトゥン</t>
  </si>
  <si>
    <t>https://db.netkeiba.com/horse/2018105463/</t>
  </si>
  <si>
    <t>ワッツダチャンセズ</t>
  </si>
  <si>
    <t>https://db.netkeiba.com/horse/2018104885/</t>
  </si>
  <si>
    <t>アスコルティ</t>
  </si>
  <si>
    <t>https://db.netkeiba.com/horse/2018103590/</t>
  </si>
  <si>
    <t>シティウェルズ</t>
  </si>
  <si>
    <t>安原浩司</t>
    <rPh sb="0" eb="2">
      <t>ヤスハラ</t>
    </rPh>
    <rPh sb="2" eb="4">
      <t>ヒロシ</t>
    </rPh>
    <phoneticPr fontId="3"/>
  </si>
  <si>
    <t>岡田牧場</t>
  </si>
  <si>
    <t>https://db.netkeiba.com/horse/2018104229/</t>
  </si>
  <si>
    <t>昆貢</t>
    <rPh sb="0" eb="1">
      <t>コン</t>
    </rPh>
    <rPh sb="1" eb="2">
      <t>ミツ</t>
    </rPh>
    <phoneticPr fontId="3"/>
  </si>
  <si>
    <t>アルコセニョーラ</t>
  </si>
  <si>
    <t>寺田寿男</t>
    <phoneticPr fontId="3"/>
  </si>
  <si>
    <t>畠山牧場</t>
  </si>
  <si>
    <t>https://db.netkeiba.com/horse/2018105004/</t>
  </si>
  <si>
    <t>牧光二</t>
    <rPh sb="1" eb="2">
      <t>コウ</t>
    </rPh>
    <rPh sb="2" eb="3">
      <t>ジ</t>
    </rPh>
    <phoneticPr fontId="3"/>
  </si>
  <si>
    <t>クイーンビーⅡ</t>
    <phoneticPr fontId="3"/>
  </si>
  <si>
    <t>平田修</t>
  </si>
  <si>
    <t>https://db.netkeiba.com/horse/2018105065/</t>
  </si>
  <si>
    <t>シラユキ</t>
  </si>
  <si>
    <t>泉新キャピタル</t>
    <phoneticPr fontId="3"/>
  </si>
  <si>
    <t>1415福石08</t>
  </si>
  <si>
    <t>https://db.netkeiba.com/horse/2018105343/</t>
  </si>
  <si>
    <t>リュズキナ</t>
  </si>
  <si>
    <t>https://db.netkeiba.com/horse/2018105041/</t>
    <phoneticPr fontId="3"/>
  </si>
  <si>
    <t>サマーハ</t>
  </si>
  <si>
    <t>https://db.netkeiba.com/horse/2018100401/</t>
  </si>
  <si>
    <t>ジェニサ</t>
  </si>
  <si>
    <t>猪熊広次</t>
  </si>
  <si>
    <t>https://db.netkeiba.com/horse/2018105056/</t>
  </si>
  <si>
    <t>シャムロッカー</t>
  </si>
  <si>
    <t>https://db.netkeiba.com/horse/2018103920/</t>
  </si>
  <si>
    <t>トゥアーニー</t>
  </si>
  <si>
    <t>タイヘイ牧場</t>
  </si>
  <si>
    <t>https://db.netkeiba.com/horse/2018104982/</t>
  </si>
  <si>
    <t>カイゼリン</t>
  </si>
  <si>
    <t>https://db.netkeiba.com/horse/2018105357/</t>
  </si>
  <si>
    <t>キンシャサノキセキ</t>
  </si>
  <si>
    <t>レイズアンドコール</t>
  </si>
  <si>
    <t>雅苑興業</t>
    <phoneticPr fontId="3"/>
  </si>
  <si>
    <t>https://db.netkeiba.com/horse/2018105090/</t>
  </si>
  <si>
    <t>スイープトウショウ</t>
  </si>
  <si>
    <t>https://db.netkeiba.com/horse/2018105161/</t>
  </si>
  <si>
    <t>トップセラー</t>
  </si>
  <si>
    <t>https://db.netkeiba.com/horse/2018102170/</t>
  </si>
  <si>
    <t>高橋祥泰</t>
    <rPh sb="3" eb="4">
      <t>ヤス</t>
    </rPh>
    <phoneticPr fontId="3"/>
  </si>
  <si>
    <t>ゴールドシップ</t>
  </si>
  <si>
    <t>マイネヌーヴェル</t>
  </si>
  <si>
    <t>サラブレッドクラブ・ラフィアン</t>
    <phoneticPr fontId="3"/>
  </si>
  <si>
    <t>ビッグレッドファーム</t>
    <phoneticPr fontId="3"/>
  </si>
  <si>
    <t>0203土井06</t>
  </si>
  <si>
    <t>https://db.netkeiba.com/horse/2018105328/</t>
    <phoneticPr fontId="3"/>
  </si>
  <si>
    <t>ラドラーダ</t>
  </si>
  <si>
    <t>https://db.netkeiba.com/horse/2018104712/</t>
    <phoneticPr fontId="3"/>
  </si>
  <si>
    <t>ノーブルジュエリー</t>
  </si>
  <si>
    <t>https://db.netkeiba.com/horse/2018104607/</t>
    <phoneticPr fontId="3"/>
  </si>
  <si>
    <t>コンテスティッド</t>
  </si>
  <si>
    <t>https://db.netkeiba.com/horse/2018102718/</t>
  </si>
  <si>
    <t>角田晃一</t>
    <rPh sb="2" eb="4">
      <t>コウイチ</t>
    </rPh>
    <phoneticPr fontId="3"/>
  </si>
  <si>
    <t>セレブラール</t>
  </si>
  <si>
    <t>土居牧場</t>
  </si>
  <si>
    <t>https://db.netkeiba.com/horse/2018105346/</t>
  </si>
  <si>
    <t>リュラ</t>
  </si>
  <si>
    <t>1516藤田10</t>
  </si>
  <si>
    <t>https://db.netkeiba.com/horse/2018104765/</t>
  </si>
  <si>
    <t>美浦</t>
    <phoneticPr fontId="3"/>
  </si>
  <si>
    <t>ブルーミンバー</t>
  </si>
  <si>
    <t>https://db.netkeiba.com/horse/2018102155/</t>
  </si>
  <si>
    <t>西園正都</t>
    <rPh sb="2" eb="3">
      <t>マサ</t>
    </rPh>
    <rPh sb="3" eb="4">
      <t>ミヤコ</t>
    </rPh>
    <phoneticPr fontId="3"/>
  </si>
  <si>
    <t>マイネエレーナ</t>
  </si>
  <si>
    <t>https://db.netkeiba.com/horse/2018105280/</t>
  </si>
  <si>
    <t>久保田貴士</t>
    <rPh sb="3" eb="4">
      <t>タカシ</t>
    </rPh>
    <rPh sb="4" eb="5">
      <t>シ</t>
    </rPh>
    <phoneticPr fontId="3"/>
  </si>
  <si>
    <t>マリアライト</t>
  </si>
  <si>
    <t>https://db.netkeiba.com/horse/2018104713/</t>
  </si>
  <si>
    <t>ノーブルステラ</t>
  </si>
  <si>
    <t>（サトミホースカンパニー)</t>
  </si>
  <si>
    <t>https://db.netkeiba.com/horse/2018106538/</t>
    <phoneticPr fontId="3"/>
  </si>
  <si>
    <t>マイグッドネス</t>
  </si>
  <si>
    <t>レッドベルオーブ</t>
  </si>
  <si>
    <t>カランドゥーラ</t>
  </si>
  <si>
    <t>ディアマンテール</t>
  </si>
  <si>
    <t>パタゴニア</t>
  </si>
  <si>
    <t>プロテアヴィーナス</t>
  </si>
  <si>
    <t>ディープモンスター</t>
  </si>
  <si>
    <t>レッドフランカー</t>
  </si>
  <si>
    <t>アンドルディース</t>
  </si>
  <si>
    <t>モントライゼ</t>
  </si>
  <si>
    <t>スマイルライン</t>
  </si>
  <si>
    <t>スワーヴエルメ</t>
  </si>
  <si>
    <t>ドゥラモンド</t>
  </si>
  <si>
    <t>アディラータメンテ</t>
  </si>
  <si>
    <t>リバースレー</t>
  </si>
  <si>
    <t>テネラメンテ</t>
  </si>
  <si>
    <t>ノブ</t>
  </si>
  <si>
    <t>クロスオブドリーム</t>
  </si>
  <si>
    <t>アドマイヤザーゲ</t>
  </si>
  <si>
    <t>セイウンロミオ</t>
  </si>
  <si>
    <t>アンセラン</t>
  </si>
  <si>
    <t>アークライト</t>
  </si>
  <si>
    <t>アカイトリノムスメ</t>
  </si>
  <si>
    <t>スレイマン</t>
  </si>
  <si>
    <t>サンデーアーサー</t>
  </si>
  <si>
    <t>ホウオウアマゾン</t>
  </si>
  <si>
    <t>ビッグリボン</t>
  </si>
  <si>
    <t>ザレストノーウェア</t>
  </si>
  <si>
    <t>フェットデメール</t>
  </si>
  <si>
    <t>アンドヴァラナウト</t>
  </si>
  <si>
    <t>サンギネア</t>
  </si>
  <si>
    <t>セブンサミット</t>
  </si>
  <si>
    <t>トゥーフェイス</t>
  </si>
  <si>
    <t>サトノスカイターフ</t>
  </si>
  <si>
    <t>サンデージャック</t>
  </si>
  <si>
    <t>ジャングルキング</t>
  </si>
  <si>
    <t>ルナベイル</t>
  </si>
  <si>
    <t>バッソプロフォンド</t>
  </si>
  <si>
    <t>アスクピーターパン</t>
  </si>
  <si>
    <t>ステディシュシュ</t>
  </si>
  <si>
    <t>ドナウエレン</t>
  </si>
  <si>
    <t>ヨーホーレイク</t>
  </si>
  <si>
    <t>シュトゥルーデル</t>
  </si>
  <si>
    <t>シテフローラル</t>
  </si>
  <si>
    <t>アレスクラー</t>
  </si>
  <si>
    <t>ショベルヘッド</t>
  </si>
  <si>
    <t>レーヴドモンド</t>
  </si>
  <si>
    <t>クルーク</t>
  </si>
  <si>
    <t>レーヴドゥラプレリ</t>
  </si>
  <si>
    <t>カウンターテナー</t>
  </si>
  <si>
    <t>ビービーキング</t>
  </si>
  <si>
    <t>ヴェルナー</t>
  </si>
  <si>
    <t>ルペルカーリア</t>
  </si>
  <si>
    <t>アイリッシュベル</t>
  </si>
  <si>
    <t>ステラリア</t>
  </si>
  <si>
    <t>アレンシュタイン</t>
  </si>
  <si>
    <t>ロジモーリス</t>
  </si>
  <si>
    <t>リオンドール</t>
  </si>
  <si>
    <t>セルディアーナ</t>
  </si>
  <si>
    <t>（）</t>
  </si>
  <si>
    <t>サトノレイナス</t>
  </si>
  <si>
    <t>シャフリヤール</t>
  </si>
  <si>
    <t>ジェラルディーナ</t>
  </si>
  <si>
    <t>トーセンアラン</t>
  </si>
  <si>
    <t>グランデフィオーレ</t>
  </si>
  <si>
    <t>サクロモンテ</t>
  </si>
  <si>
    <t>セツゲツフウカ</t>
  </si>
  <si>
    <t>マンインザミラー</t>
  </si>
  <si>
    <t>マジカルステージ</t>
  </si>
  <si>
    <t>ロイバルト</t>
  </si>
  <si>
    <t>トレデマンド</t>
  </si>
  <si>
    <t>ランドオブリバティ</t>
  </si>
  <si>
    <t>ブルメンダール</t>
  </si>
  <si>
    <t>ダノンシュネラ</t>
  </si>
  <si>
    <t>ガルフォート</t>
  </si>
  <si>
    <t>エクスインパクト</t>
  </si>
  <si>
    <t>フォルテデイマルミ</t>
  </si>
  <si>
    <t>ジネストラ</t>
  </si>
  <si>
    <t>ワンダフルタウン</t>
  </si>
  <si>
    <t>ベルンハルト</t>
  </si>
  <si>
    <t>ローウェル</t>
  </si>
  <si>
    <t>グレナディアガーズ</t>
  </si>
  <si>
    <t>テイクバイストーム</t>
  </si>
  <si>
    <t>ヴィゴーレ</t>
  </si>
  <si>
    <t>リアンデュソン</t>
  </si>
  <si>
    <t>ジャカランダレーン</t>
  </si>
  <si>
    <t>ジュリオ</t>
  </si>
  <si>
    <t>ユリシスブルー</t>
  </si>
  <si>
    <t>アシュラム</t>
  </si>
  <si>
    <t>ブエナベントゥーラ</t>
  </si>
  <si>
    <t>グランワルツ</t>
  </si>
  <si>
    <t>ステラヴェローチェ</t>
  </si>
  <si>
    <t>リエヴェメンテ</t>
  </si>
  <si>
    <t>レアリサンド</t>
  </si>
  <si>
    <t>チカリヨン</t>
  </si>
  <si>
    <t>グラティアス</t>
  </si>
  <si>
    <t>メイショウフンケイ</t>
  </si>
  <si>
    <t>カスティーリャ</t>
  </si>
  <si>
    <t>サトノペルセウス</t>
  </si>
  <si>
    <t>レガトゥス</t>
  </si>
  <si>
    <t>ミスフィガロ</t>
  </si>
  <si>
    <t>ディオスバリエンテ</t>
  </si>
  <si>
    <t>クイーンズキトゥン</t>
  </si>
  <si>
    <t>メルカデオ</t>
  </si>
  <si>
    <t>アスコルターレ</t>
  </si>
  <si>
    <t>リッケンバッカー</t>
  </si>
  <si>
    <t>リスカム</t>
  </si>
  <si>
    <t>アップリバー</t>
  </si>
  <si>
    <t>ハクビ</t>
  </si>
  <si>
    <t>レッドジェネシス</t>
  </si>
  <si>
    <t>サヴァニャン</t>
  </si>
  <si>
    <t>カイザーバローズ</t>
  </si>
  <si>
    <t>ジュリアバローズ</t>
  </si>
  <si>
    <t>ノックオンウッド</t>
  </si>
  <si>
    <t>ヴィルヘルム</t>
  </si>
  <si>
    <t>ラピカズマ</t>
  </si>
  <si>
    <t>クリーンスイープ</t>
  </si>
  <si>
    <t>テンバガー</t>
  </si>
  <si>
    <t>マイネルグロン</t>
  </si>
  <si>
    <t>アルマドラード</t>
  </si>
  <si>
    <t>レイオブウォーター</t>
  </si>
  <si>
    <t>クライミングリリー</t>
  </si>
  <si>
    <t>ヘネラルカレーラ</t>
  </si>
  <si>
    <t>リュラネブラ</t>
  </si>
  <si>
    <t>イズンシーラブリー</t>
  </si>
  <si>
    <t>マイネルジェロディ</t>
  </si>
  <si>
    <t>オーソクレース</t>
  </si>
  <si>
    <t>サトノマジェスタ</t>
  </si>
  <si>
    <t>ダノンヴェロシティ</t>
  </si>
  <si>
    <t>合計</t>
    <rPh sb="0" eb="2">
      <t>ゴウケイ</t>
    </rPh>
    <phoneticPr fontId="3"/>
  </si>
  <si>
    <t>平均</t>
    <rPh sb="0" eb="2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</si>
</sst>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Yu Gothic Medium"/>
      <family val="2"/>
      <charset val="128"/>
    </font>
    <font>
      <sz val="6"/>
      <name val="游ゴシック"/>
      <family val="2"/>
      <charset val="128"/>
      <scheme val="minor"/>
    </font>
    <font>
      <sz val="8"/>
      <color theme="0"/>
      <name val="Yu Gothic Medium"/>
      <family val="2"/>
      <charset val="128"/>
    </font>
    <font>
      <sz val="8"/>
      <color theme="0"/>
      <name val="Yu Gothic Medium"/>
      <family val="3"/>
      <charset val="128"/>
    </font>
    <font>
      <b/>
      <sz val="8"/>
      <color theme="0"/>
      <name val="Yu Gothic Medium"/>
      <family val="3"/>
      <charset val="128"/>
    </font>
    <font>
      <u/>
      <sz val="8"/>
      <color theme="10"/>
      <name val="游ゴシック"/>
      <family val="2"/>
      <charset val="128"/>
      <scheme val="minor"/>
    </font>
    <font>
      <sz val="8"/>
      <color rgb="FFFF0000"/>
      <name val="Yu Gothic Medium"/>
      <family val="2"/>
      <charset val="128"/>
    </font>
    <font>
      <b/>
      <sz val="8"/>
      <color theme="1"/>
      <name val="Yu Gothic Medium"/>
      <family val="3"/>
      <charset val="128"/>
    </font>
    <font>
      <b/>
      <sz val="8"/>
      <color theme="1"/>
      <name val="Yu Gothic Medium"/>
      <family val="2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2">
      <alignment vertical="center"/>
    </xf>
    <xf numFmtId="38" fontId="9" fillId="5" borderId="1" xfId="1" applyFont="1" applyFill="1" applyBorder="1" applyAlignment="1">
      <alignment horizontal="right" vertical="center"/>
    </xf>
    <xf numFmtId="0" fontId="2" fillId="4" borderId="0" xfId="0" applyFont="1" applyFill="1">
      <alignment vertical="center"/>
    </xf>
    <xf numFmtId="38" fontId="10" fillId="5" borderId="1" xfId="1" applyFont="1" applyFill="1" applyBorder="1" applyAlignment="1">
      <alignment horizontal="right" vertical="center"/>
    </xf>
    <xf numFmtId="38" fontId="10" fillId="5" borderId="2" xfId="1" applyFont="1" applyFill="1" applyBorder="1" applyAlignment="1">
      <alignment horizontal="right" vertical="center"/>
    </xf>
    <xf numFmtId="38" fontId="2" fillId="0" borderId="0" xfId="1" applyFont="1">
      <alignment vertical="center"/>
    </xf>
    <xf numFmtId="0" fontId="2" fillId="6" borderId="0" xfId="0" applyFont="1" applyFill="1">
      <alignment vertical="center"/>
    </xf>
    <xf numFmtId="38" fontId="4" fillId="2" borderId="0" xfId="1" applyFont="1" applyFill="1" applyAlignment="1">
      <alignment horizontal="center" vertical="center"/>
    </xf>
    <xf numFmtId="38" fontId="5" fillId="2" borderId="0" xfId="1" applyFont="1" applyFill="1" applyAlignment="1">
      <alignment horizontal="center" vertical="center"/>
    </xf>
    <xf numFmtId="38" fontId="6" fillId="2" borderId="0" xfId="1" applyFont="1" applyFill="1" applyAlignment="1">
      <alignment horizontal="center" vertical="center"/>
    </xf>
    <xf numFmtId="38" fontId="0" fillId="0" borderId="0" xfId="1" applyFont="1">
      <alignment vertical="center"/>
    </xf>
    <xf numFmtId="38" fontId="2" fillId="3" borderId="1" xfId="1" applyFont="1" applyFill="1" applyBorder="1" applyAlignment="1">
      <alignment horizontal="center" vertical="center"/>
    </xf>
    <xf numFmtId="38" fontId="2" fillId="0" borderId="1" xfId="1" applyFont="1" applyBorder="1">
      <alignment vertical="center"/>
    </xf>
    <xf numFmtId="38" fontId="8" fillId="0" borderId="1" xfId="1" applyFont="1" applyBorder="1">
      <alignment vertical="center"/>
    </xf>
    <xf numFmtId="38" fontId="2" fillId="4" borderId="1" xfId="1" applyFont="1" applyFill="1" applyBorder="1">
      <alignment vertical="center"/>
    </xf>
    <xf numFmtId="38" fontId="2" fillId="0" borderId="0" xfId="1" applyFont="1" applyAlignment="1">
      <alignment horizontal="right" vertical="center"/>
    </xf>
    <xf numFmtId="38" fontId="10" fillId="5" borderId="3" xfId="1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4">
    <dxf>
      <font>
        <color theme="4"/>
      </font>
      <fill>
        <patternFill>
          <bgColor theme="8" tint="0.79998168889431442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b.netkeiba.com/horse/2018105109/" TargetMode="External"/><Relationship Id="rId21" Type="http://schemas.openxmlformats.org/officeDocument/2006/relationships/hyperlink" Target="https://db.netkeiba.com/horse/2018104700/" TargetMode="External"/><Relationship Id="rId42" Type="http://schemas.openxmlformats.org/officeDocument/2006/relationships/hyperlink" Target="https://db.netkeiba.com/horse/2018105070/" TargetMode="External"/><Relationship Id="rId63" Type="http://schemas.openxmlformats.org/officeDocument/2006/relationships/hyperlink" Target="https://db.netkeiba.com/horse/2018105463/" TargetMode="External"/><Relationship Id="rId84" Type="http://schemas.openxmlformats.org/officeDocument/2006/relationships/hyperlink" Target="https://db.netkeiba.com/horse/2018104630/" TargetMode="External"/><Relationship Id="rId16" Type="http://schemas.openxmlformats.org/officeDocument/2006/relationships/hyperlink" Target="https://db.netkeiba.com/horse/2018104903/" TargetMode="External"/><Relationship Id="rId107" Type="http://schemas.openxmlformats.org/officeDocument/2006/relationships/hyperlink" Target="https://db.netkeiba.com/horse/2018105020/" TargetMode="External"/><Relationship Id="rId11" Type="http://schemas.openxmlformats.org/officeDocument/2006/relationships/hyperlink" Target="https://db.netkeiba.com/horse/2018104896/" TargetMode="External"/><Relationship Id="rId32" Type="http://schemas.openxmlformats.org/officeDocument/2006/relationships/hyperlink" Target="https://db.netkeiba.com/horse/2018105254/" TargetMode="External"/><Relationship Id="rId37" Type="http://schemas.openxmlformats.org/officeDocument/2006/relationships/hyperlink" Target="https://db.netkeiba.com/horse/2018105147/" TargetMode="External"/><Relationship Id="rId53" Type="http://schemas.openxmlformats.org/officeDocument/2006/relationships/hyperlink" Target="https://db.netkeiba.com/horse/2018104703/" TargetMode="External"/><Relationship Id="rId58" Type="http://schemas.openxmlformats.org/officeDocument/2006/relationships/hyperlink" Target="https://db.netkeiba.com/horse/2018104747/" TargetMode="External"/><Relationship Id="rId74" Type="http://schemas.openxmlformats.org/officeDocument/2006/relationships/hyperlink" Target="https://db.netkeiba.com/horse/2018105324/" TargetMode="External"/><Relationship Id="rId79" Type="http://schemas.openxmlformats.org/officeDocument/2006/relationships/hyperlink" Target="https://db.netkeiba.com/horse/2018105096/" TargetMode="External"/><Relationship Id="rId102" Type="http://schemas.openxmlformats.org/officeDocument/2006/relationships/hyperlink" Target="https://db.netkeiba.com/horse/2018105090/" TargetMode="External"/><Relationship Id="rId123" Type="http://schemas.openxmlformats.org/officeDocument/2006/relationships/hyperlink" Target="https://db.netkeiba.com/horse/2018105381/" TargetMode="External"/><Relationship Id="rId128" Type="http://schemas.openxmlformats.org/officeDocument/2006/relationships/hyperlink" Target="https://db.netkeiba.com/horse/2018106538/" TargetMode="External"/><Relationship Id="rId5" Type="http://schemas.openxmlformats.org/officeDocument/2006/relationships/hyperlink" Target="https://db.netkeiba.com/horse/2018105012/" TargetMode="External"/><Relationship Id="rId90" Type="http://schemas.openxmlformats.org/officeDocument/2006/relationships/hyperlink" Target="https://db.netkeiba.com/horse/2018105357/" TargetMode="External"/><Relationship Id="rId95" Type="http://schemas.openxmlformats.org/officeDocument/2006/relationships/hyperlink" Target="https://db.netkeiba.com/horse/2018105373/" TargetMode="External"/><Relationship Id="rId22" Type="http://schemas.openxmlformats.org/officeDocument/2006/relationships/hyperlink" Target="https://db.netkeiba.com/horse/2018104934/" TargetMode="External"/><Relationship Id="rId27" Type="http://schemas.openxmlformats.org/officeDocument/2006/relationships/hyperlink" Target="https://db.netkeiba.com/horse/2018105127/" TargetMode="External"/><Relationship Id="rId43" Type="http://schemas.openxmlformats.org/officeDocument/2006/relationships/hyperlink" Target="https://db.netkeiba.com/horse/2018105260/" TargetMode="External"/><Relationship Id="rId48" Type="http://schemas.openxmlformats.org/officeDocument/2006/relationships/hyperlink" Target="https://db.netkeiba.com/horse/2018105271/" TargetMode="External"/><Relationship Id="rId64" Type="http://schemas.openxmlformats.org/officeDocument/2006/relationships/hyperlink" Target="https://db.netkeiba.com/horse/2018103920/" TargetMode="External"/><Relationship Id="rId69" Type="http://schemas.openxmlformats.org/officeDocument/2006/relationships/hyperlink" Target="https://db.netkeiba.com/horse/2018105210/" TargetMode="External"/><Relationship Id="rId113" Type="http://schemas.openxmlformats.org/officeDocument/2006/relationships/hyperlink" Target="https://db.netkeiba.com/horse/2018105422/" TargetMode="External"/><Relationship Id="rId118" Type="http://schemas.openxmlformats.org/officeDocument/2006/relationships/hyperlink" Target="https://db.netkeiba.com/horse/2018105124/" TargetMode="External"/><Relationship Id="rId80" Type="http://schemas.openxmlformats.org/officeDocument/2006/relationships/hyperlink" Target="https://db.netkeiba.com/horse/2018102563/" TargetMode="External"/><Relationship Id="rId85" Type="http://schemas.openxmlformats.org/officeDocument/2006/relationships/hyperlink" Target="https://db.netkeiba.com/horse/2018105080/" TargetMode="External"/><Relationship Id="rId12" Type="http://schemas.openxmlformats.org/officeDocument/2006/relationships/hyperlink" Target="https://db.netkeiba.com/horse/2018105343/" TargetMode="External"/><Relationship Id="rId17" Type="http://schemas.openxmlformats.org/officeDocument/2006/relationships/hyperlink" Target="https://db.netkeiba.com/horse/2018104788/" TargetMode="External"/><Relationship Id="rId33" Type="http://schemas.openxmlformats.org/officeDocument/2006/relationships/hyperlink" Target="https://db.netkeiba.com/horse/2018105081/" TargetMode="External"/><Relationship Id="rId38" Type="http://schemas.openxmlformats.org/officeDocument/2006/relationships/hyperlink" Target="https://db.netkeiba.com/horse/2018100401/" TargetMode="External"/><Relationship Id="rId59" Type="http://schemas.openxmlformats.org/officeDocument/2006/relationships/hyperlink" Target="https://db.netkeiba.com/horse/2018105497/" TargetMode="External"/><Relationship Id="rId103" Type="http://schemas.openxmlformats.org/officeDocument/2006/relationships/hyperlink" Target="https://db.netkeiba.com/horse/2018105280/" TargetMode="External"/><Relationship Id="rId108" Type="http://schemas.openxmlformats.org/officeDocument/2006/relationships/hyperlink" Target="https://db.netkeiba.com/horse/2018100695/" TargetMode="External"/><Relationship Id="rId124" Type="http://schemas.openxmlformats.org/officeDocument/2006/relationships/hyperlink" Target="https://db.netkeiba.com/horse/2018104918/" TargetMode="External"/><Relationship Id="rId129" Type="http://schemas.openxmlformats.org/officeDocument/2006/relationships/hyperlink" Target="https://db.netkeiba.com/horse/2018104927/" TargetMode="External"/><Relationship Id="rId54" Type="http://schemas.openxmlformats.org/officeDocument/2006/relationships/hyperlink" Target="https://db.netkeiba.com/horse/2018105097/" TargetMode="External"/><Relationship Id="rId70" Type="http://schemas.openxmlformats.org/officeDocument/2006/relationships/hyperlink" Target="https://db.netkeiba.com/horse/2018105371/" TargetMode="External"/><Relationship Id="rId75" Type="http://schemas.openxmlformats.org/officeDocument/2006/relationships/hyperlink" Target="https://db.netkeiba.com/horse/2018105144/" TargetMode="External"/><Relationship Id="rId91" Type="http://schemas.openxmlformats.org/officeDocument/2006/relationships/hyperlink" Target="https://db.netkeiba.com/horse/2018102155/" TargetMode="External"/><Relationship Id="rId96" Type="http://schemas.openxmlformats.org/officeDocument/2006/relationships/hyperlink" Target="https://db.netkeiba.com/horse/2018105100/" TargetMode="External"/><Relationship Id="rId1" Type="http://schemas.openxmlformats.org/officeDocument/2006/relationships/hyperlink" Target="https://db.netkeiba.com/horse/2018105366/" TargetMode="External"/><Relationship Id="rId6" Type="http://schemas.openxmlformats.org/officeDocument/2006/relationships/hyperlink" Target="https://db.netkeiba.com/horse/2018104889/" TargetMode="External"/><Relationship Id="rId23" Type="http://schemas.openxmlformats.org/officeDocument/2006/relationships/hyperlink" Target="https://db.netkeiba.com/horse/2018105178/" TargetMode="External"/><Relationship Id="rId28" Type="http://schemas.openxmlformats.org/officeDocument/2006/relationships/hyperlink" Target="https://db.netkeiba.com/horse/2018105356/" TargetMode="External"/><Relationship Id="rId49" Type="http://schemas.openxmlformats.org/officeDocument/2006/relationships/hyperlink" Target="https://db.netkeiba.com/horse/2018105196/" TargetMode="External"/><Relationship Id="rId114" Type="http://schemas.openxmlformats.org/officeDocument/2006/relationships/hyperlink" Target="https://db.netkeiba.com/horse/2018105004/" TargetMode="External"/><Relationship Id="rId119" Type="http://schemas.openxmlformats.org/officeDocument/2006/relationships/hyperlink" Target="https://db.netkeiba.com/horse/2018105390/" TargetMode="External"/><Relationship Id="rId44" Type="http://schemas.openxmlformats.org/officeDocument/2006/relationships/hyperlink" Target="https://db.netkeiba.com/horse/2018104882/" TargetMode="External"/><Relationship Id="rId60" Type="http://schemas.openxmlformats.org/officeDocument/2006/relationships/hyperlink" Target="https://db.netkeiba.com/horse/2018105267/" TargetMode="External"/><Relationship Id="rId65" Type="http://schemas.openxmlformats.org/officeDocument/2006/relationships/hyperlink" Target="https://db.netkeiba.com/horse/2018105346/" TargetMode="External"/><Relationship Id="rId81" Type="http://schemas.openxmlformats.org/officeDocument/2006/relationships/hyperlink" Target="https://db.netkeiba.com/horse/2018105291/" TargetMode="External"/><Relationship Id="rId86" Type="http://schemas.openxmlformats.org/officeDocument/2006/relationships/hyperlink" Target="https://db.netkeiba.com/horse/2018105418/" TargetMode="External"/><Relationship Id="rId130" Type="http://schemas.openxmlformats.org/officeDocument/2006/relationships/hyperlink" Target="https://db.netkeiba.com/horse/2018104674/" TargetMode="External"/><Relationship Id="rId13" Type="http://schemas.openxmlformats.org/officeDocument/2006/relationships/hyperlink" Target="https://db.netkeiba.com/horse/2018105328/" TargetMode="External"/><Relationship Id="rId18" Type="http://schemas.openxmlformats.org/officeDocument/2006/relationships/hyperlink" Target="https://db.netkeiba.com/horse/2018104931/" TargetMode="External"/><Relationship Id="rId39" Type="http://schemas.openxmlformats.org/officeDocument/2006/relationships/hyperlink" Target="https://db.netkeiba.com/horse/2018104607/" TargetMode="External"/><Relationship Id="rId109" Type="http://schemas.openxmlformats.org/officeDocument/2006/relationships/hyperlink" Target="https://db.netkeiba.com/horse/2018105369/" TargetMode="External"/><Relationship Id="rId34" Type="http://schemas.openxmlformats.org/officeDocument/2006/relationships/hyperlink" Target="https://db.netkeiba.com/horse/2018105236/" TargetMode="External"/><Relationship Id="rId50" Type="http://schemas.openxmlformats.org/officeDocument/2006/relationships/hyperlink" Target="https://db.netkeiba.com/horse/2018105099/" TargetMode="External"/><Relationship Id="rId55" Type="http://schemas.openxmlformats.org/officeDocument/2006/relationships/hyperlink" Target="https://db.netkeiba.com/horse/2018105192/" TargetMode="External"/><Relationship Id="rId76" Type="http://schemas.openxmlformats.org/officeDocument/2006/relationships/hyperlink" Target="https://db.netkeiba.com/horse/2018104885/" TargetMode="External"/><Relationship Id="rId97" Type="http://schemas.openxmlformats.org/officeDocument/2006/relationships/hyperlink" Target="https://db.netkeiba.com/horse/2018105066/" TargetMode="External"/><Relationship Id="rId104" Type="http://schemas.openxmlformats.org/officeDocument/2006/relationships/hyperlink" Target="https://db.netkeiba.com/horse/2018105296/" TargetMode="External"/><Relationship Id="rId120" Type="http://schemas.openxmlformats.org/officeDocument/2006/relationships/hyperlink" Target="https://db.netkeiba.com/horse/2018105163/" TargetMode="External"/><Relationship Id="rId125" Type="http://schemas.openxmlformats.org/officeDocument/2006/relationships/hyperlink" Target="https://db.netkeiba.com/horse/2018106799/" TargetMode="External"/><Relationship Id="rId7" Type="http://schemas.openxmlformats.org/officeDocument/2006/relationships/hyperlink" Target="https://db.netkeiba.com/horse/2018105179/" TargetMode="External"/><Relationship Id="rId71" Type="http://schemas.openxmlformats.org/officeDocument/2006/relationships/hyperlink" Target="https://db.netkeiba.com/horse/2018105300/" TargetMode="External"/><Relationship Id="rId92" Type="http://schemas.openxmlformats.org/officeDocument/2006/relationships/hyperlink" Target="https://db.netkeiba.com/horse/2018104883/" TargetMode="External"/><Relationship Id="rId2" Type="http://schemas.openxmlformats.org/officeDocument/2006/relationships/hyperlink" Target="https://db.netkeiba.com/horse/2018104877/" TargetMode="External"/><Relationship Id="rId29" Type="http://schemas.openxmlformats.org/officeDocument/2006/relationships/hyperlink" Target="https://db.netkeiba.com/horse/2018105164/" TargetMode="External"/><Relationship Id="rId24" Type="http://schemas.openxmlformats.org/officeDocument/2006/relationships/hyperlink" Target="https://db.netkeiba.com/horse/2018105286/" TargetMode="External"/><Relationship Id="rId40" Type="http://schemas.openxmlformats.org/officeDocument/2006/relationships/hyperlink" Target="https://db.netkeiba.com/horse/2018105314/" TargetMode="External"/><Relationship Id="rId45" Type="http://schemas.openxmlformats.org/officeDocument/2006/relationships/hyperlink" Target="https://db.netkeiba.com/horse/2018105554/" TargetMode="External"/><Relationship Id="rId66" Type="http://schemas.openxmlformats.org/officeDocument/2006/relationships/hyperlink" Target="https://db.netkeiba.com/horse/2018104475/" TargetMode="External"/><Relationship Id="rId87" Type="http://schemas.openxmlformats.org/officeDocument/2006/relationships/hyperlink" Target="https://db.netkeiba.com/horse/2018104936/" TargetMode="External"/><Relationship Id="rId110" Type="http://schemas.openxmlformats.org/officeDocument/2006/relationships/hyperlink" Target="https://db.netkeiba.com/horse/2018104976/" TargetMode="External"/><Relationship Id="rId115" Type="http://schemas.openxmlformats.org/officeDocument/2006/relationships/hyperlink" Target="https://db.netkeiba.com/horse/2018105161/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https://db.netkeiba.com/horse/2018102033/" TargetMode="External"/><Relationship Id="rId82" Type="http://schemas.openxmlformats.org/officeDocument/2006/relationships/hyperlink" Target="https://db.netkeiba.com/horse/2018100701/" TargetMode="External"/><Relationship Id="rId19" Type="http://schemas.openxmlformats.org/officeDocument/2006/relationships/hyperlink" Target="https://db.netkeiba.com/horse/2018105076/" TargetMode="External"/><Relationship Id="rId14" Type="http://schemas.openxmlformats.org/officeDocument/2006/relationships/hyperlink" Target="https://db.netkeiba.com/horse/2018105321/" TargetMode="External"/><Relationship Id="rId30" Type="http://schemas.openxmlformats.org/officeDocument/2006/relationships/hyperlink" Target="https://db.netkeiba.com/horse/2018105073/" TargetMode="External"/><Relationship Id="rId35" Type="http://schemas.openxmlformats.org/officeDocument/2006/relationships/hyperlink" Target="https://db.netkeiba.com/horse/2018105103/" TargetMode="External"/><Relationship Id="rId56" Type="http://schemas.openxmlformats.org/officeDocument/2006/relationships/hyperlink" Target="https://db.netkeiba.com/horse/2018105079/" TargetMode="External"/><Relationship Id="rId77" Type="http://schemas.openxmlformats.org/officeDocument/2006/relationships/hyperlink" Target="https://db.netkeiba.com/horse/2018104982/" TargetMode="External"/><Relationship Id="rId100" Type="http://schemas.openxmlformats.org/officeDocument/2006/relationships/hyperlink" Target="https://db.netkeiba.com/horse/2018106552/" TargetMode="External"/><Relationship Id="rId105" Type="http://schemas.openxmlformats.org/officeDocument/2006/relationships/hyperlink" Target="https://db.netkeiba.com/horse/2018103194/" TargetMode="External"/><Relationship Id="rId126" Type="http://schemas.openxmlformats.org/officeDocument/2006/relationships/hyperlink" Target="https://db.netkeiba.com/horse/2018105065/" TargetMode="External"/><Relationship Id="rId8" Type="http://schemas.openxmlformats.org/officeDocument/2006/relationships/hyperlink" Target="https://db.netkeiba.com/horse/2018105035/" TargetMode="External"/><Relationship Id="rId51" Type="http://schemas.openxmlformats.org/officeDocument/2006/relationships/hyperlink" Target="https://db.netkeiba.com/horse/2018105056/" TargetMode="External"/><Relationship Id="rId72" Type="http://schemas.openxmlformats.org/officeDocument/2006/relationships/hyperlink" Target="https://db.netkeiba.com/horse/2018105536/" TargetMode="External"/><Relationship Id="rId93" Type="http://schemas.openxmlformats.org/officeDocument/2006/relationships/hyperlink" Target="https://db.netkeiba.com/horse/2018105148/" TargetMode="External"/><Relationship Id="rId98" Type="http://schemas.openxmlformats.org/officeDocument/2006/relationships/hyperlink" Target="https://db.netkeiba.com/horse/2018105174/" TargetMode="External"/><Relationship Id="rId121" Type="http://schemas.openxmlformats.org/officeDocument/2006/relationships/hyperlink" Target="https://db.netkeiba.com/horse/2018101345/" TargetMode="External"/><Relationship Id="rId3" Type="http://schemas.openxmlformats.org/officeDocument/2006/relationships/hyperlink" Target="https://db.netkeiba.com/horse/2018105193/" TargetMode="External"/><Relationship Id="rId25" Type="http://schemas.openxmlformats.org/officeDocument/2006/relationships/hyperlink" Target="https://db.netkeiba.com/horse/2018105041/" TargetMode="External"/><Relationship Id="rId46" Type="http://schemas.openxmlformats.org/officeDocument/2006/relationships/hyperlink" Target="https://db.netkeiba.com/horse/2018104894/" TargetMode="External"/><Relationship Id="rId67" Type="http://schemas.openxmlformats.org/officeDocument/2006/relationships/hyperlink" Target="https://db.netkeiba.com/horse/2018103080/" TargetMode="External"/><Relationship Id="rId116" Type="http://schemas.openxmlformats.org/officeDocument/2006/relationships/hyperlink" Target="https://db.netkeiba.com/horse/2018104713/" TargetMode="External"/><Relationship Id="rId20" Type="http://schemas.openxmlformats.org/officeDocument/2006/relationships/hyperlink" Target="https://db.netkeiba.com/horse/2018105165/" TargetMode="External"/><Relationship Id="rId41" Type="http://schemas.openxmlformats.org/officeDocument/2006/relationships/hyperlink" Target="https://db.netkeiba.com/horse/2018105303/" TargetMode="External"/><Relationship Id="rId62" Type="http://schemas.openxmlformats.org/officeDocument/2006/relationships/hyperlink" Target="https://db.netkeiba.com/horse/2018106253/" TargetMode="External"/><Relationship Id="rId83" Type="http://schemas.openxmlformats.org/officeDocument/2006/relationships/hyperlink" Target="https://db.netkeiba.com/horse/2018105014/" TargetMode="External"/><Relationship Id="rId88" Type="http://schemas.openxmlformats.org/officeDocument/2006/relationships/hyperlink" Target="https://db.netkeiba.com/horse/2018105277/" TargetMode="External"/><Relationship Id="rId111" Type="http://schemas.openxmlformats.org/officeDocument/2006/relationships/hyperlink" Target="https://db.netkeiba.com/horse/2018105074/" TargetMode="External"/><Relationship Id="rId132" Type="http://schemas.openxmlformats.org/officeDocument/2006/relationships/vmlDrawing" Target="../drawings/vmlDrawing1.vml"/><Relationship Id="rId15" Type="http://schemas.openxmlformats.org/officeDocument/2006/relationships/hyperlink" Target="https://db.netkeiba.com/horse/2018105078/" TargetMode="External"/><Relationship Id="rId36" Type="http://schemas.openxmlformats.org/officeDocument/2006/relationships/hyperlink" Target="https://db.netkeiba.com/horse/2018104980/" TargetMode="External"/><Relationship Id="rId57" Type="http://schemas.openxmlformats.org/officeDocument/2006/relationships/hyperlink" Target="https://db.netkeiba.com/horse/2018110085/" TargetMode="External"/><Relationship Id="rId106" Type="http://schemas.openxmlformats.org/officeDocument/2006/relationships/hyperlink" Target="https://db.netkeiba.com/horse/2018105230/" TargetMode="External"/><Relationship Id="rId127" Type="http://schemas.openxmlformats.org/officeDocument/2006/relationships/hyperlink" Target="https://db.netkeiba.com/horse/2018102170/" TargetMode="External"/><Relationship Id="rId10" Type="http://schemas.openxmlformats.org/officeDocument/2006/relationships/hyperlink" Target="https://db.netkeiba.com/horse/2018105232/" TargetMode="External"/><Relationship Id="rId31" Type="http://schemas.openxmlformats.org/officeDocument/2006/relationships/hyperlink" Target="https://db.netkeiba.com/horse/2018105086/" TargetMode="External"/><Relationship Id="rId52" Type="http://schemas.openxmlformats.org/officeDocument/2006/relationships/hyperlink" Target="https://db.netkeiba.com/horse/2018102718/" TargetMode="External"/><Relationship Id="rId73" Type="http://schemas.openxmlformats.org/officeDocument/2006/relationships/hyperlink" Target="https://db.netkeiba.com/horse/2018104957/" TargetMode="External"/><Relationship Id="rId78" Type="http://schemas.openxmlformats.org/officeDocument/2006/relationships/hyperlink" Target="https://db.netkeiba.com/horse/2018104765/" TargetMode="External"/><Relationship Id="rId94" Type="http://schemas.openxmlformats.org/officeDocument/2006/relationships/hyperlink" Target="https://db.netkeiba.com/horse/2018110057/" TargetMode="External"/><Relationship Id="rId99" Type="http://schemas.openxmlformats.org/officeDocument/2006/relationships/hyperlink" Target="https://db.netkeiba.com/horse/2018105194/" TargetMode="External"/><Relationship Id="rId101" Type="http://schemas.openxmlformats.org/officeDocument/2006/relationships/hyperlink" Target="https://db.netkeiba.com/horse/2018104229/" TargetMode="External"/><Relationship Id="rId122" Type="http://schemas.openxmlformats.org/officeDocument/2006/relationships/hyperlink" Target="https://db.netkeiba.com/horse/2018105252/" TargetMode="External"/><Relationship Id="rId4" Type="http://schemas.openxmlformats.org/officeDocument/2006/relationships/hyperlink" Target="https://db.netkeiba.com/horse/2018105071/" TargetMode="External"/><Relationship Id="rId9" Type="http://schemas.openxmlformats.org/officeDocument/2006/relationships/hyperlink" Target="https://db.netkeiba.com/horse/2018105470/" TargetMode="External"/><Relationship Id="rId26" Type="http://schemas.openxmlformats.org/officeDocument/2006/relationships/hyperlink" Target="https://db.netkeiba.com/horse/2018104712/" TargetMode="External"/><Relationship Id="rId47" Type="http://schemas.openxmlformats.org/officeDocument/2006/relationships/hyperlink" Target="https://db.netkeiba.com/horse/2018105325/" TargetMode="External"/><Relationship Id="rId68" Type="http://schemas.openxmlformats.org/officeDocument/2006/relationships/hyperlink" Target="https://db.netkeiba.com/horse/2018100427/" TargetMode="External"/><Relationship Id="rId89" Type="http://schemas.openxmlformats.org/officeDocument/2006/relationships/hyperlink" Target="https://db.netkeiba.com/horse/2018103590/" TargetMode="External"/><Relationship Id="rId112" Type="http://schemas.openxmlformats.org/officeDocument/2006/relationships/hyperlink" Target="https://db.netkeiba.com/horse/2018104901/" TargetMode="External"/><Relationship Id="rId13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5D065-C78D-48A4-AF06-D990A726ACC1}">
  <dimension ref="A1:W131"/>
  <sheetViews>
    <sheetView zoomScaleNormal="100" workbookViewId="0">
      <pane xSplit="6" ySplit="1" topLeftCell="Q2" activePane="bottomRight" state="frozen"/>
      <selection pane="topRight" activeCell="G1" sqref="G1"/>
      <selection pane="bottomLeft" activeCell="A2" sqref="A2"/>
      <selection pane="bottomRight" activeCell="C2" sqref="C2"/>
    </sheetView>
  </sheetViews>
  <sheetFormatPr defaultRowHeight="13"/>
  <cols>
    <col min="1" max="1" width="7.83203125" style="1" bestFit="1" customWidth="1"/>
    <col min="2" max="2" width="2.83203125" style="1" bestFit="1" customWidth="1"/>
    <col min="3" max="3" width="4.83203125" style="1" bestFit="1" customWidth="1"/>
    <col min="4" max="4" width="13.5" style="1" bestFit="1" customWidth="1"/>
    <col min="5" max="5" width="4.75" style="2" bestFit="1" customWidth="1"/>
    <col min="6" max="6" width="4.4140625" style="1" customWidth="1"/>
    <col min="7" max="7" width="4.58203125" style="1" bestFit="1" customWidth="1"/>
    <col min="8" max="8" width="7.9140625" style="1" bestFit="1" customWidth="1"/>
    <col min="9" max="9" width="7.83203125" style="1" customWidth="1"/>
    <col min="10" max="10" width="4.4140625" style="1" bestFit="1" customWidth="1"/>
    <col min="11" max="11" width="13.5" style="1" bestFit="1" customWidth="1"/>
    <col min="12" max="12" width="4.4140625" style="1" bestFit="1" customWidth="1"/>
    <col min="13" max="13" width="20.6640625" style="1" bestFit="1" customWidth="1"/>
    <col min="14" max="14" width="4.4140625" style="1" bestFit="1" customWidth="1"/>
    <col min="15" max="15" width="13.5" style="1" bestFit="1" customWidth="1"/>
    <col min="16" max="16" width="4.4140625" style="1" bestFit="1" customWidth="1"/>
    <col min="17" max="17" width="12" style="1" bestFit="1" customWidth="1"/>
    <col min="18" max="16384" width="8.6640625" style="1"/>
  </cols>
  <sheetData>
    <row r="1" spans="1:2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18</v>
      </c>
      <c r="U1" s="1" t="s">
        <v>19</v>
      </c>
      <c r="V1" s="1" t="s">
        <v>20</v>
      </c>
      <c r="W1" s="1" t="s">
        <v>21</v>
      </c>
    </row>
    <row r="2" spans="1:23">
      <c r="A2" s="1" t="s">
        <v>34</v>
      </c>
      <c r="B2" s="1">
        <v>1</v>
      </c>
      <c r="C2" s="1">
        <f t="shared" ref="C2:C21" si="0">IF(OR(M2="ミュージカルウェイ",M2="ジョコンダⅡ",M2="アイムユアーズ",M2="ブエナビスタ",M2="シンハライト",M2="ヒストリックスター",M2="シーザリオ",M2="リリサイド",M2="ラドラーダ",M2="クロウキャニオン",G2+J2+L2+N2+P2+R2+T2+V2+W2&gt;=10),10,IF(G2+J2+L2+N2+P2+R2+T2+V2+W2&lt;=0,1,G2+J2+L2+N2+P2+R2+T2+V2+W2))</f>
        <v>8</v>
      </c>
      <c r="D2" s="1" t="s">
        <v>498</v>
      </c>
      <c r="E2" s="2" t="s">
        <v>35</v>
      </c>
      <c r="F2" s="3" t="s">
        <v>36</v>
      </c>
      <c r="G2" s="1">
        <f t="shared" ref="G2:G65" si="1">IF(Q2="ノーザンファーム",4,IF(OR(Q2="社台ファーム",Q2="ノースヒルズ"),2,1))</f>
        <v>4</v>
      </c>
      <c r="H2" s="1" t="s">
        <v>37</v>
      </c>
      <c r="I2" s="1" t="s">
        <v>38</v>
      </c>
      <c r="J2" s="1">
        <f>IF(OR(I2="友道康夫",I2="藤沢和雄",I2="中内田充正",I2="池江泰寿",I2="国枝栄",I2="藤原英昭",I2="堀宣行",I2="木村哲也",I2="手塚貴久"),1,0)</f>
        <v>1</v>
      </c>
      <c r="K2" s="1" t="s">
        <v>39</v>
      </c>
      <c r="L2" s="1">
        <f t="shared" ref="L2:L65" si="2">IF(K2="ディープインパクト",2,IF(OR(K2="ハーツクライ",K2="ダイワメジャー",K2="キズナ",K2="エピファネイア",K2="キングカメハメハ",K2="ロードカナロア",K2="モーリス",K2="ドゥラメンテ"),1,IF(OR(K2="キンシャサノキセキ",K2="スクリーンヒーロー",K2="ヘニーヒューズ",K2="オルフェーヴル",K2="ジャスタウェイ",K2="ルーラーシップ"),0,-1)))</f>
        <v>2</v>
      </c>
      <c r="M2" s="1" t="s">
        <v>40</v>
      </c>
      <c r="N2" s="1">
        <v>1</v>
      </c>
      <c r="O2" s="1" t="s">
        <v>41</v>
      </c>
      <c r="P2" s="1">
        <f>IF(OR(O2="金子真人ホールディングス",O2="ダノックス",O2="シルクレーシング",O2="サンデーレーシング",O2="キャロットファーム",O2="サトミホースカンパニー"),1,0)</f>
        <v>0</v>
      </c>
      <c r="Q2" s="1" t="s">
        <v>42</v>
      </c>
      <c r="R2" s="1">
        <v>0</v>
      </c>
      <c r="S2" s="1" t="s">
        <v>43</v>
      </c>
      <c r="T2" s="1">
        <f>IF(S2="",0,IF(S2&gt;=5000,1,0))</f>
        <v>0</v>
      </c>
      <c r="U2" s="1" t="s">
        <v>43</v>
      </c>
      <c r="V2" s="1">
        <v>0</v>
      </c>
      <c r="W2" s="1">
        <v>0</v>
      </c>
    </row>
    <row r="3" spans="1:23">
      <c r="A3" s="1" t="s">
        <v>34</v>
      </c>
      <c r="B3" s="1">
        <v>2</v>
      </c>
      <c r="C3" s="5">
        <f t="shared" si="0"/>
        <v>9</v>
      </c>
      <c r="D3" s="1" t="s">
        <v>499</v>
      </c>
      <c r="E3" s="2" t="s">
        <v>35</v>
      </c>
      <c r="F3" s="3" t="s">
        <v>44</v>
      </c>
      <c r="G3" s="1">
        <f t="shared" si="1"/>
        <v>4</v>
      </c>
      <c r="H3" s="1" t="s">
        <v>45</v>
      </c>
      <c r="I3" s="1" t="s">
        <v>46</v>
      </c>
      <c r="J3" s="1">
        <f t="shared" ref="J3:J66" si="3">IF(OR(I3="友道康夫",I3="藤沢和雄",I3="中内田充正",I3="池江泰寿",I3="国枝栄",I3="藤原英昭",I3="堀宣行",I3="木村哲也",I3="手塚貴久"),1,0)</f>
        <v>1</v>
      </c>
      <c r="K3" s="1" t="s">
        <v>47</v>
      </c>
      <c r="L3" s="1">
        <f t="shared" si="2"/>
        <v>1</v>
      </c>
      <c r="M3" s="1" t="s">
        <v>48</v>
      </c>
      <c r="N3" s="1">
        <v>1</v>
      </c>
      <c r="O3" s="1" t="s">
        <v>49</v>
      </c>
      <c r="P3" s="1">
        <f t="shared" ref="P3:P66" si="4">IF(OR(O3="金子真人ホールディングス",O3="ダノックス",O3="シルクレーシング",O3="サンデーレーシング",O3="キャロットファーム",O3="サトミホースカンパニー"),1,0)</f>
        <v>0</v>
      </c>
      <c r="Q3" s="1" t="s">
        <v>42</v>
      </c>
      <c r="R3" s="1">
        <v>2</v>
      </c>
      <c r="S3" s="1" t="s">
        <v>43</v>
      </c>
      <c r="T3" s="1">
        <f t="shared" ref="T3:T66" si="5">IF(S3="",0,IF(S3&gt;=5000,1,0))</f>
        <v>0</v>
      </c>
      <c r="U3" s="1" t="s">
        <v>50</v>
      </c>
      <c r="V3" s="1">
        <v>0</v>
      </c>
      <c r="W3" s="1">
        <v>0</v>
      </c>
    </row>
    <row r="4" spans="1:23">
      <c r="A4" s="1" t="s">
        <v>34</v>
      </c>
      <c r="B4" s="1">
        <v>3</v>
      </c>
      <c r="C4" s="5">
        <f t="shared" si="0"/>
        <v>10</v>
      </c>
      <c r="D4" s="1" t="s">
        <v>500</v>
      </c>
      <c r="E4" s="2" t="s">
        <v>35</v>
      </c>
      <c r="F4" s="3" t="s">
        <v>52</v>
      </c>
      <c r="G4" s="1">
        <f t="shared" si="1"/>
        <v>4</v>
      </c>
      <c r="H4" s="1" t="s">
        <v>45</v>
      </c>
      <c r="I4" s="1" t="s">
        <v>53</v>
      </c>
      <c r="J4" s="1">
        <f t="shared" si="3"/>
        <v>1</v>
      </c>
      <c r="K4" s="1" t="s">
        <v>54</v>
      </c>
      <c r="L4" s="1">
        <f t="shared" si="2"/>
        <v>1</v>
      </c>
      <c r="M4" s="1" t="s">
        <v>55</v>
      </c>
      <c r="N4" s="1">
        <v>1</v>
      </c>
      <c r="O4" s="1" t="s">
        <v>56</v>
      </c>
      <c r="P4" s="1">
        <f t="shared" si="4"/>
        <v>1</v>
      </c>
      <c r="Q4" s="1" t="s">
        <v>42</v>
      </c>
      <c r="R4" s="1">
        <v>2</v>
      </c>
      <c r="S4" s="1" t="s">
        <v>43</v>
      </c>
      <c r="T4" s="1">
        <f t="shared" si="5"/>
        <v>0</v>
      </c>
      <c r="U4" s="1" t="s">
        <v>43</v>
      </c>
      <c r="V4" s="1">
        <v>0</v>
      </c>
      <c r="W4" s="1">
        <v>0</v>
      </c>
    </row>
    <row r="5" spans="1:23">
      <c r="A5" s="1" t="s">
        <v>34</v>
      </c>
      <c r="B5" s="1">
        <v>4</v>
      </c>
      <c r="C5" s="5">
        <f t="shared" si="0"/>
        <v>9</v>
      </c>
      <c r="D5" s="1" t="s">
        <v>501</v>
      </c>
      <c r="E5" s="2" t="s">
        <v>58</v>
      </c>
      <c r="F5" s="3" t="s">
        <v>59</v>
      </c>
      <c r="G5" s="1">
        <f t="shared" si="1"/>
        <v>4</v>
      </c>
      <c r="H5" s="1" t="s">
        <v>37</v>
      </c>
      <c r="I5" s="1" t="s">
        <v>60</v>
      </c>
      <c r="J5" s="1">
        <f t="shared" si="3"/>
        <v>0</v>
      </c>
      <c r="K5" s="1" t="s">
        <v>61</v>
      </c>
      <c r="L5" s="1">
        <f t="shared" si="2"/>
        <v>1</v>
      </c>
      <c r="M5" s="1" t="s">
        <v>62</v>
      </c>
      <c r="N5" s="1">
        <v>1</v>
      </c>
      <c r="O5" s="1" t="s">
        <v>63</v>
      </c>
      <c r="P5" s="1">
        <f t="shared" si="4"/>
        <v>1</v>
      </c>
      <c r="Q5" s="1" t="s">
        <v>42</v>
      </c>
      <c r="R5" s="1">
        <v>2</v>
      </c>
      <c r="S5" s="1" t="s">
        <v>43</v>
      </c>
      <c r="T5" s="1">
        <f t="shared" si="5"/>
        <v>0</v>
      </c>
      <c r="U5" s="1" t="s">
        <v>43</v>
      </c>
      <c r="V5" s="1">
        <v>0</v>
      </c>
      <c r="W5" s="1">
        <v>0</v>
      </c>
    </row>
    <row r="6" spans="1:23">
      <c r="A6" s="1" t="s">
        <v>34</v>
      </c>
      <c r="B6" s="1">
        <v>5</v>
      </c>
      <c r="C6" s="1">
        <f t="shared" si="0"/>
        <v>4</v>
      </c>
      <c r="D6" s="1" t="s">
        <v>502</v>
      </c>
      <c r="E6" s="2" t="s">
        <v>58</v>
      </c>
      <c r="F6" s="3" t="s">
        <v>65</v>
      </c>
      <c r="G6" s="1">
        <f t="shared" si="1"/>
        <v>2</v>
      </c>
      <c r="H6" s="1" t="s">
        <v>37</v>
      </c>
      <c r="I6" s="1" t="s">
        <v>66</v>
      </c>
      <c r="J6" s="1">
        <f t="shared" si="3"/>
        <v>0</v>
      </c>
      <c r="K6" s="1" t="s">
        <v>39</v>
      </c>
      <c r="L6" s="1">
        <f t="shared" si="2"/>
        <v>2</v>
      </c>
      <c r="M6" s="1" t="s">
        <v>67</v>
      </c>
      <c r="N6" s="1">
        <v>0</v>
      </c>
      <c r="O6" s="1" t="s">
        <v>68</v>
      </c>
      <c r="P6" s="1">
        <f t="shared" si="4"/>
        <v>0</v>
      </c>
      <c r="Q6" s="1" t="s">
        <v>69</v>
      </c>
      <c r="R6" s="1">
        <v>0</v>
      </c>
      <c r="S6" s="1" t="s">
        <v>43</v>
      </c>
      <c r="T6" s="1">
        <f t="shared" si="5"/>
        <v>0</v>
      </c>
      <c r="U6" s="1" t="s">
        <v>43</v>
      </c>
      <c r="V6" s="1">
        <v>0</v>
      </c>
      <c r="W6" s="1">
        <v>0</v>
      </c>
    </row>
    <row r="7" spans="1:23">
      <c r="A7" s="1" t="s">
        <v>34</v>
      </c>
      <c r="B7" s="1">
        <v>6</v>
      </c>
      <c r="C7" s="1">
        <f t="shared" si="0"/>
        <v>4</v>
      </c>
      <c r="D7" s="1" t="s">
        <v>503</v>
      </c>
      <c r="E7" s="2" t="s">
        <v>35</v>
      </c>
      <c r="F7" s="3" t="s">
        <v>71</v>
      </c>
      <c r="G7" s="1">
        <f t="shared" si="1"/>
        <v>1</v>
      </c>
      <c r="H7" s="1" t="s">
        <v>37</v>
      </c>
      <c r="I7" s="1" t="s">
        <v>72</v>
      </c>
      <c r="J7" s="1">
        <f t="shared" si="3"/>
        <v>1</v>
      </c>
      <c r="K7" s="1" t="s">
        <v>39</v>
      </c>
      <c r="L7" s="1">
        <f t="shared" si="2"/>
        <v>2</v>
      </c>
      <c r="M7" s="1" t="s">
        <v>73</v>
      </c>
      <c r="N7" s="1">
        <v>0</v>
      </c>
      <c r="O7" s="1" t="s">
        <v>74</v>
      </c>
      <c r="P7" s="1">
        <f t="shared" si="4"/>
        <v>0</v>
      </c>
      <c r="Q7" s="1" t="s">
        <v>75</v>
      </c>
      <c r="R7" s="1">
        <v>0</v>
      </c>
      <c r="S7" s="1" t="s">
        <v>43</v>
      </c>
      <c r="T7" s="1">
        <f t="shared" si="5"/>
        <v>0</v>
      </c>
      <c r="U7" s="1" t="s">
        <v>43</v>
      </c>
      <c r="V7" s="1">
        <v>0</v>
      </c>
      <c r="W7" s="1">
        <v>0</v>
      </c>
    </row>
    <row r="8" spans="1:23">
      <c r="A8" s="1" t="s">
        <v>34</v>
      </c>
      <c r="B8" s="1">
        <v>7</v>
      </c>
      <c r="C8" s="1">
        <f t="shared" si="0"/>
        <v>4</v>
      </c>
      <c r="D8" s="1" t="s">
        <v>504</v>
      </c>
      <c r="E8" s="2" t="s">
        <v>35</v>
      </c>
      <c r="F8" s="3" t="s">
        <v>77</v>
      </c>
      <c r="G8" s="1">
        <f t="shared" si="1"/>
        <v>4</v>
      </c>
      <c r="H8" s="1" t="s">
        <v>37</v>
      </c>
      <c r="I8" s="1" t="s">
        <v>66</v>
      </c>
      <c r="J8" s="1">
        <f t="shared" si="3"/>
        <v>0</v>
      </c>
      <c r="K8" s="1" t="s">
        <v>78</v>
      </c>
      <c r="L8" s="1">
        <f t="shared" si="2"/>
        <v>-1</v>
      </c>
      <c r="M8" s="1" t="s">
        <v>79</v>
      </c>
      <c r="N8" s="1">
        <v>1</v>
      </c>
      <c r="O8" s="1" t="s">
        <v>80</v>
      </c>
      <c r="P8" s="1">
        <f t="shared" si="4"/>
        <v>0</v>
      </c>
      <c r="Q8" s="1" t="s">
        <v>42</v>
      </c>
      <c r="R8" s="1">
        <v>0</v>
      </c>
      <c r="S8" s="1" t="s">
        <v>43</v>
      </c>
      <c r="T8" s="1">
        <f t="shared" si="5"/>
        <v>0</v>
      </c>
      <c r="U8" s="1" t="s">
        <v>43</v>
      </c>
      <c r="V8" s="1">
        <v>0</v>
      </c>
      <c r="W8" s="1">
        <v>0</v>
      </c>
    </row>
    <row r="9" spans="1:23">
      <c r="A9" s="1" t="s">
        <v>34</v>
      </c>
      <c r="B9" s="1">
        <v>8</v>
      </c>
      <c r="C9" s="1">
        <f t="shared" si="0"/>
        <v>8</v>
      </c>
      <c r="D9" s="1" t="s">
        <v>505</v>
      </c>
      <c r="E9" s="2" t="s">
        <v>58</v>
      </c>
      <c r="F9" s="3" t="s">
        <v>82</v>
      </c>
      <c r="G9" s="1">
        <f t="shared" si="1"/>
        <v>4</v>
      </c>
      <c r="H9" s="1" t="s">
        <v>45</v>
      </c>
      <c r="I9" s="1" t="s">
        <v>53</v>
      </c>
      <c r="J9" s="1">
        <f t="shared" si="3"/>
        <v>1</v>
      </c>
      <c r="K9" s="1" t="s">
        <v>83</v>
      </c>
      <c r="L9" s="1">
        <f t="shared" si="2"/>
        <v>1</v>
      </c>
      <c r="M9" s="1" t="s">
        <v>84</v>
      </c>
      <c r="N9" s="1">
        <v>1</v>
      </c>
      <c r="O9" s="1" t="s">
        <v>56</v>
      </c>
      <c r="P9" s="1">
        <f t="shared" si="4"/>
        <v>1</v>
      </c>
      <c r="Q9" s="1" t="s">
        <v>42</v>
      </c>
      <c r="R9" s="1">
        <v>0</v>
      </c>
      <c r="S9" s="1" t="s">
        <v>43</v>
      </c>
      <c r="T9" s="1">
        <f t="shared" si="5"/>
        <v>0</v>
      </c>
      <c r="U9" s="1" t="s">
        <v>43</v>
      </c>
      <c r="V9" s="1">
        <v>0</v>
      </c>
      <c r="W9" s="1">
        <v>0</v>
      </c>
    </row>
    <row r="10" spans="1:23">
      <c r="A10" s="1" t="s">
        <v>34</v>
      </c>
      <c r="B10" s="1">
        <v>9</v>
      </c>
      <c r="C10" s="5">
        <f t="shared" si="0"/>
        <v>8</v>
      </c>
      <c r="D10" s="1" t="s">
        <v>506</v>
      </c>
      <c r="E10" s="2" t="s">
        <v>35</v>
      </c>
      <c r="F10" s="3" t="s">
        <v>86</v>
      </c>
      <c r="G10" s="1">
        <f t="shared" si="1"/>
        <v>4</v>
      </c>
      <c r="H10" s="1" t="s">
        <v>37</v>
      </c>
      <c r="I10" s="1" t="s">
        <v>87</v>
      </c>
      <c r="J10" s="1">
        <f t="shared" si="3"/>
        <v>0</v>
      </c>
      <c r="K10" s="1" t="s">
        <v>88</v>
      </c>
      <c r="L10" s="1">
        <f t="shared" si="2"/>
        <v>1</v>
      </c>
      <c r="M10" s="1" t="s">
        <v>89</v>
      </c>
      <c r="N10" s="1">
        <v>0</v>
      </c>
      <c r="O10" s="1" t="s">
        <v>90</v>
      </c>
      <c r="P10" s="1">
        <f t="shared" si="4"/>
        <v>1</v>
      </c>
      <c r="Q10" s="1" t="s">
        <v>42</v>
      </c>
      <c r="R10" s="1">
        <v>2</v>
      </c>
      <c r="S10" s="1" t="s">
        <v>43</v>
      </c>
      <c r="T10" s="1">
        <f t="shared" si="5"/>
        <v>0</v>
      </c>
      <c r="U10" s="1" t="s">
        <v>43</v>
      </c>
      <c r="V10" s="1">
        <v>0</v>
      </c>
      <c r="W10" s="1">
        <v>0</v>
      </c>
    </row>
    <row r="11" spans="1:23">
      <c r="A11" s="1" t="s">
        <v>34</v>
      </c>
      <c r="B11" s="1">
        <v>10</v>
      </c>
      <c r="C11" s="1">
        <f t="shared" si="0"/>
        <v>5</v>
      </c>
      <c r="D11" s="1" t="s">
        <v>507</v>
      </c>
      <c r="E11" s="2" t="s">
        <v>35</v>
      </c>
      <c r="F11" s="3" t="s">
        <v>92</v>
      </c>
      <c r="G11" s="1">
        <f t="shared" si="1"/>
        <v>4</v>
      </c>
      <c r="H11" s="1" t="s">
        <v>37</v>
      </c>
      <c r="I11" s="1" t="s">
        <v>93</v>
      </c>
      <c r="J11" s="1">
        <f t="shared" si="3"/>
        <v>0</v>
      </c>
      <c r="K11" s="1" t="s">
        <v>94</v>
      </c>
      <c r="L11" s="1">
        <f t="shared" si="2"/>
        <v>0</v>
      </c>
      <c r="M11" s="1" t="s">
        <v>95</v>
      </c>
      <c r="N11" s="1">
        <v>0</v>
      </c>
      <c r="O11" s="1" t="s">
        <v>56</v>
      </c>
      <c r="P11" s="1">
        <f t="shared" si="4"/>
        <v>1</v>
      </c>
      <c r="Q11" s="1" t="s">
        <v>42</v>
      </c>
      <c r="R11" s="1">
        <v>0</v>
      </c>
      <c r="S11" s="1" t="s">
        <v>43</v>
      </c>
      <c r="T11" s="1">
        <f t="shared" si="5"/>
        <v>0</v>
      </c>
      <c r="U11" s="1" t="s">
        <v>43</v>
      </c>
      <c r="V11" s="1">
        <v>0</v>
      </c>
      <c r="W11" s="1">
        <v>0</v>
      </c>
    </row>
    <row r="12" spans="1:23">
      <c r="A12" s="1" t="s">
        <v>51</v>
      </c>
      <c r="B12" s="1">
        <v>1</v>
      </c>
      <c r="C12" s="1">
        <f t="shared" si="0"/>
        <v>10</v>
      </c>
      <c r="D12" s="1" t="s">
        <v>508</v>
      </c>
      <c r="E12" s="2" t="s">
        <v>35</v>
      </c>
      <c r="F12" s="3" t="s">
        <v>97</v>
      </c>
      <c r="G12" s="1">
        <f t="shared" si="1"/>
        <v>4</v>
      </c>
      <c r="H12" s="1" t="s">
        <v>45</v>
      </c>
      <c r="I12" s="1" t="s">
        <v>98</v>
      </c>
      <c r="J12" s="1">
        <f t="shared" si="3"/>
        <v>1</v>
      </c>
      <c r="K12" s="1" t="s">
        <v>54</v>
      </c>
      <c r="L12" s="1">
        <f t="shared" si="2"/>
        <v>1</v>
      </c>
      <c r="M12" s="1" t="s">
        <v>99</v>
      </c>
      <c r="N12" s="1">
        <v>0</v>
      </c>
      <c r="O12" s="1" t="s">
        <v>100</v>
      </c>
      <c r="P12" s="1">
        <f t="shared" si="4"/>
        <v>0</v>
      </c>
      <c r="Q12" s="1" t="s">
        <v>42</v>
      </c>
      <c r="R12" s="1">
        <v>0</v>
      </c>
      <c r="S12" s="1">
        <v>18000</v>
      </c>
      <c r="T12" s="1">
        <f t="shared" si="5"/>
        <v>1</v>
      </c>
      <c r="U12" s="1" t="s">
        <v>43</v>
      </c>
      <c r="V12" s="1">
        <v>0</v>
      </c>
      <c r="W12" s="1">
        <v>0</v>
      </c>
    </row>
    <row r="13" spans="1:23">
      <c r="A13" s="1" t="s">
        <v>51</v>
      </c>
      <c r="B13" s="1">
        <v>2</v>
      </c>
      <c r="C13" s="1">
        <f t="shared" si="0"/>
        <v>8</v>
      </c>
      <c r="D13" s="1" t="s">
        <v>509</v>
      </c>
      <c r="E13" s="2" t="s">
        <v>35</v>
      </c>
      <c r="F13" s="3" t="s">
        <v>102</v>
      </c>
      <c r="G13" s="1">
        <f t="shared" si="1"/>
        <v>4</v>
      </c>
      <c r="H13" s="1" t="s">
        <v>45</v>
      </c>
      <c r="I13" s="1" t="s">
        <v>103</v>
      </c>
      <c r="J13" s="1">
        <f t="shared" si="3"/>
        <v>1</v>
      </c>
      <c r="K13" s="1" t="s">
        <v>54</v>
      </c>
      <c r="L13" s="1">
        <f t="shared" si="2"/>
        <v>1</v>
      </c>
      <c r="M13" s="1" t="s">
        <v>104</v>
      </c>
      <c r="N13" s="1">
        <v>1</v>
      </c>
      <c r="O13" s="1" t="s">
        <v>63</v>
      </c>
      <c r="P13" s="1">
        <f t="shared" si="4"/>
        <v>1</v>
      </c>
      <c r="Q13" s="1" t="s">
        <v>42</v>
      </c>
      <c r="R13" s="1">
        <v>0</v>
      </c>
      <c r="S13" s="1" t="s">
        <v>43</v>
      </c>
      <c r="T13" s="1">
        <f t="shared" si="5"/>
        <v>0</v>
      </c>
      <c r="U13" s="1" t="s">
        <v>43</v>
      </c>
      <c r="V13" s="1">
        <v>0</v>
      </c>
      <c r="W13" s="1">
        <v>0</v>
      </c>
    </row>
    <row r="14" spans="1:23">
      <c r="A14" s="1" t="s">
        <v>51</v>
      </c>
      <c r="B14" s="1">
        <v>3</v>
      </c>
      <c r="C14" s="1">
        <f t="shared" si="0"/>
        <v>7</v>
      </c>
      <c r="D14" s="1" t="s">
        <v>510</v>
      </c>
      <c r="E14" s="2" t="s">
        <v>35</v>
      </c>
      <c r="F14" s="3" t="s">
        <v>106</v>
      </c>
      <c r="G14" s="1">
        <f t="shared" si="1"/>
        <v>4</v>
      </c>
      <c r="H14" s="1" t="s">
        <v>37</v>
      </c>
      <c r="I14" s="1" t="s">
        <v>38</v>
      </c>
      <c r="J14" s="1">
        <f t="shared" si="3"/>
        <v>1</v>
      </c>
      <c r="K14" s="1" t="s">
        <v>54</v>
      </c>
      <c r="L14" s="1">
        <f t="shared" si="2"/>
        <v>1</v>
      </c>
      <c r="M14" s="1" t="s">
        <v>107</v>
      </c>
      <c r="N14" s="1">
        <v>0</v>
      </c>
      <c r="O14" s="1" t="s">
        <v>108</v>
      </c>
      <c r="P14" s="1">
        <f t="shared" si="4"/>
        <v>0</v>
      </c>
      <c r="Q14" s="1" t="s">
        <v>42</v>
      </c>
      <c r="R14" s="1">
        <v>0</v>
      </c>
      <c r="S14" s="1">
        <v>12000</v>
      </c>
      <c r="T14" s="1">
        <f t="shared" si="5"/>
        <v>1</v>
      </c>
      <c r="U14" s="1" t="s">
        <v>43</v>
      </c>
      <c r="V14" s="1">
        <v>0</v>
      </c>
      <c r="W14" s="1">
        <v>0</v>
      </c>
    </row>
    <row r="15" spans="1:23">
      <c r="A15" s="1" t="s">
        <v>51</v>
      </c>
      <c r="B15" s="1">
        <v>4</v>
      </c>
      <c r="C15" s="1">
        <f t="shared" si="0"/>
        <v>7</v>
      </c>
      <c r="D15" s="1" t="s">
        <v>511</v>
      </c>
      <c r="E15" s="2" t="s">
        <v>58</v>
      </c>
      <c r="F15" s="3" t="s">
        <v>110</v>
      </c>
      <c r="G15" s="1">
        <f t="shared" si="1"/>
        <v>4</v>
      </c>
      <c r="H15" s="1" t="s">
        <v>37</v>
      </c>
      <c r="I15" s="1" t="s">
        <v>111</v>
      </c>
      <c r="J15" s="1">
        <f t="shared" si="3"/>
        <v>0</v>
      </c>
      <c r="K15" s="1" t="s">
        <v>54</v>
      </c>
      <c r="L15" s="1">
        <f t="shared" si="2"/>
        <v>1</v>
      </c>
      <c r="M15" s="1" t="s">
        <v>112</v>
      </c>
      <c r="N15" s="1">
        <v>1</v>
      </c>
      <c r="O15" s="1" t="s">
        <v>63</v>
      </c>
      <c r="P15" s="1">
        <f t="shared" si="4"/>
        <v>1</v>
      </c>
      <c r="Q15" s="1" t="s">
        <v>42</v>
      </c>
      <c r="R15" s="1">
        <v>0</v>
      </c>
      <c r="S15" s="1" t="s">
        <v>43</v>
      </c>
      <c r="T15" s="1">
        <f t="shared" si="5"/>
        <v>0</v>
      </c>
      <c r="U15" s="1" t="s">
        <v>43</v>
      </c>
      <c r="V15" s="1">
        <v>0</v>
      </c>
      <c r="W15" s="1">
        <v>0</v>
      </c>
    </row>
    <row r="16" spans="1:23">
      <c r="A16" s="1" t="s">
        <v>51</v>
      </c>
      <c r="B16" s="1">
        <v>5</v>
      </c>
      <c r="C16" s="5">
        <f t="shared" si="0"/>
        <v>9</v>
      </c>
      <c r="D16" s="1" t="s">
        <v>512</v>
      </c>
      <c r="E16" s="2" t="s">
        <v>58</v>
      </c>
      <c r="F16" s="3" t="s">
        <v>114</v>
      </c>
      <c r="G16" s="1">
        <f t="shared" si="1"/>
        <v>4</v>
      </c>
      <c r="H16" s="1" t="s">
        <v>45</v>
      </c>
      <c r="I16" s="1" t="s">
        <v>115</v>
      </c>
      <c r="J16" s="1">
        <f t="shared" si="3"/>
        <v>1</v>
      </c>
      <c r="K16" s="1" t="s">
        <v>54</v>
      </c>
      <c r="L16" s="1">
        <f t="shared" si="2"/>
        <v>1</v>
      </c>
      <c r="M16" s="1" t="s">
        <v>116</v>
      </c>
      <c r="N16" s="1">
        <v>1</v>
      </c>
      <c r="O16" s="1" t="s">
        <v>117</v>
      </c>
      <c r="P16" s="1">
        <f t="shared" si="4"/>
        <v>0</v>
      </c>
      <c r="Q16" s="1" t="s">
        <v>42</v>
      </c>
      <c r="R16" s="1">
        <v>2</v>
      </c>
      <c r="S16" s="1" t="s">
        <v>43</v>
      </c>
      <c r="T16" s="1">
        <f t="shared" si="5"/>
        <v>0</v>
      </c>
      <c r="U16" s="1" t="s">
        <v>43</v>
      </c>
      <c r="V16" s="1">
        <v>0</v>
      </c>
      <c r="W16" s="1">
        <v>0</v>
      </c>
    </row>
    <row r="17" spans="1:23">
      <c r="A17" s="1" t="s">
        <v>51</v>
      </c>
      <c r="B17" s="1">
        <v>6</v>
      </c>
      <c r="C17" s="1">
        <f t="shared" si="0"/>
        <v>2</v>
      </c>
      <c r="D17" s="1" t="s">
        <v>513</v>
      </c>
      <c r="E17" s="2" t="s">
        <v>35</v>
      </c>
      <c r="F17" s="3" t="s">
        <v>118</v>
      </c>
      <c r="G17" s="1">
        <f t="shared" si="1"/>
        <v>1</v>
      </c>
      <c r="H17" s="1" t="s">
        <v>45</v>
      </c>
      <c r="I17" s="1" t="s">
        <v>119</v>
      </c>
      <c r="J17" s="1">
        <f t="shared" si="3"/>
        <v>0</v>
      </c>
      <c r="K17" s="1" t="s">
        <v>54</v>
      </c>
      <c r="L17" s="1">
        <f t="shared" si="2"/>
        <v>1</v>
      </c>
      <c r="M17" s="1" t="s">
        <v>120</v>
      </c>
      <c r="N17" s="1">
        <v>0</v>
      </c>
      <c r="O17" s="1" t="s">
        <v>121</v>
      </c>
      <c r="P17" s="1">
        <f t="shared" si="4"/>
        <v>0</v>
      </c>
      <c r="Q17" s="1" t="s">
        <v>122</v>
      </c>
      <c r="R17" s="1">
        <v>0</v>
      </c>
      <c r="S17" s="1">
        <v>1800</v>
      </c>
      <c r="T17" s="1">
        <f t="shared" si="5"/>
        <v>0</v>
      </c>
      <c r="U17" s="1" t="s">
        <v>43</v>
      </c>
      <c r="V17" s="1">
        <v>0</v>
      </c>
      <c r="W17" s="1">
        <v>0</v>
      </c>
    </row>
    <row r="18" spans="1:23">
      <c r="A18" s="1" t="s">
        <v>51</v>
      </c>
      <c r="B18" s="1">
        <v>7</v>
      </c>
      <c r="C18" s="1">
        <f t="shared" si="0"/>
        <v>2</v>
      </c>
      <c r="D18" s="1" t="s">
        <v>514</v>
      </c>
      <c r="E18" s="2" t="s">
        <v>35</v>
      </c>
      <c r="F18" s="3" t="s">
        <v>123</v>
      </c>
      <c r="G18" s="1">
        <f t="shared" si="1"/>
        <v>1</v>
      </c>
      <c r="H18" s="1" t="s">
        <v>37</v>
      </c>
      <c r="I18" s="1" t="s">
        <v>124</v>
      </c>
      <c r="J18" s="1">
        <f t="shared" si="3"/>
        <v>0</v>
      </c>
      <c r="K18" s="1" t="s">
        <v>54</v>
      </c>
      <c r="L18" s="1">
        <f t="shared" si="2"/>
        <v>1</v>
      </c>
      <c r="M18" s="1" t="s">
        <v>125</v>
      </c>
      <c r="N18" s="1">
        <v>0</v>
      </c>
      <c r="O18" s="1" t="s">
        <v>126</v>
      </c>
      <c r="P18" s="1">
        <f t="shared" si="4"/>
        <v>0</v>
      </c>
      <c r="Q18" s="1" t="s">
        <v>127</v>
      </c>
      <c r="R18" s="1">
        <v>0</v>
      </c>
      <c r="S18" s="1" t="s">
        <v>43</v>
      </c>
      <c r="T18" s="1">
        <f t="shared" si="5"/>
        <v>0</v>
      </c>
      <c r="U18" s="1" t="s">
        <v>43</v>
      </c>
      <c r="V18" s="1">
        <v>0</v>
      </c>
      <c r="W18" s="1">
        <v>0</v>
      </c>
    </row>
    <row r="19" spans="1:23">
      <c r="A19" s="1" t="s">
        <v>51</v>
      </c>
      <c r="B19" s="1">
        <v>8</v>
      </c>
      <c r="C19" s="1">
        <f t="shared" si="0"/>
        <v>8</v>
      </c>
      <c r="D19" s="1" t="s">
        <v>515</v>
      </c>
      <c r="E19" s="2" t="s">
        <v>35</v>
      </c>
      <c r="F19" s="3" t="s">
        <v>128</v>
      </c>
      <c r="G19" s="1">
        <f t="shared" si="1"/>
        <v>4</v>
      </c>
      <c r="H19" s="1" t="s">
        <v>37</v>
      </c>
      <c r="I19" s="1" t="s">
        <v>129</v>
      </c>
      <c r="J19" s="1">
        <f t="shared" si="3"/>
        <v>1</v>
      </c>
      <c r="K19" s="1" t="s">
        <v>54</v>
      </c>
      <c r="L19" s="1">
        <f t="shared" si="2"/>
        <v>1</v>
      </c>
      <c r="M19" s="1" t="s">
        <v>130</v>
      </c>
      <c r="N19" s="1">
        <v>1</v>
      </c>
      <c r="O19" s="1" t="s">
        <v>131</v>
      </c>
      <c r="P19" s="1">
        <f t="shared" si="4"/>
        <v>0</v>
      </c>
      <c r="Q19" s="1" t="s">
        <v>42</v>
      </c>
      <c r="R19" s="1">
        <v>0</v>
      </c>
      <c r="S19" s="1">
        <v>5000</v>
      </c>
      <c r="T19" s="1">
        <f t="shared" si="5"/>
        <v>1</v>
      </c>
      <c r="U19" s="1" t="s">
        <v>43</v>
      </c>
      <c r="V19" s="1">
        <v>0</v>
      </c>
      <c r="W19" s="1">
        <v>0</v>
      </c>
    </row>
    <row r="20" spans="1:23">
      <c r="A20" s="1" t="s">
        <v>51</v>
      </c>
      <c r="B20" s="1">
        <v>9</v>
      </c>
      <c r="C20" s="1">
        <f t="shared" si="0"/>
        <v>2</v>
      </c>
      <c r="D20" s="1" t="s">
        <v>516</v>
      </c>
      <c r="E20" s="2" t="s">
        <v>35</v>
      </c>
      <c r="F20" s="3" t="s">
        <v>132</v>
      </c>
      <c r="G20" s="1">
        <f t="shared" si="1"/>
        <v>1</v>
      </c>
      <c r="H20" s="1" t="s">
        <v>45</v>
      </c>
      <c r="I20" s="1" t="s">
        <v>133</v>
      </c>
      <c r="J20" s="1">
        <f t="shared" si="3"/>
        <v>0</v>
      </c>
      <c r="K20" s="1" t="s">
        <v>54</v>
      </c>
      <c r="L20" s="1">
        <f t="shared" si="2"/>
        <v>1</v>
      </c>
      <c r="M20" s="1" t="s">
        <v>134</v>
      </c>
      <c r="N20" s="1">
        <v>0</v>
      </c>
      <c r="O20" s="1" t="s">
        <v>135</v>
      </c>
      <c r="P20" s="1">
        <f t="shared" si="4"/>
        <v>0</v>
      </c>
      <c r="Q20" s="1" t="s">
        <v>136</v>
      </c>
      <c r="R20" s="1">
        <v>0</v>
      </c>
      <c r="S20" s="1" t="s">
        <v>43</v>
      </c>
      <c r="T20" s="1">
        <f t="shared" si="5"/>
        <v>0</v>
      </c>
      <c r="U20" s="1" t="s">
        <v>43</v>
      </c>
      <c r="V20" s="1">
        <v>0</v>
      </c>
      <c r="W20" s="1">
        <v>0</v>
      </c>
    </row>
    <row r="21" spans="1:23">
      <c r="A21" s="1" t="s">
        <v>51</v>
      </c>
      <c r="B21" s="1">
        <v>10</v>
      </c>
      <c r="C21" s="1">
        <f t="shared" si="0"/>
        <v>7</v>
      </c>
      <c r="D21" s="1" t="s">
        <v>517</v>
      </c>
      <c r="E21" s="2" t="s">
        <v>58</v>
      </c>
      <c r="F21" s="3" t="s">
        <v>137</v>
      </c>
      <c r="G21" s="1">
        <f t="shared" si="1"/>
        <v>4</v>
      </c>
      <c r="H21" s="1" t="s">
        <v>37</v>
      </c>
      <c r="I21" s="1" t="s">
        <v>87</v>
      </c>
      <c r="J21" s="1">
        <f t="shared" si="3"/>
        <v>0</v>
      </c>
      <c r="K21" s="1" t="s">
        <v>54</v>
      </c>
      <c r="L21" s="1">
        <f t="shared" si="2"/>
        <v>1</v>
      </c>
      <c r="M21" s="1" t="s">
        <v>138</v>
      </c>
      <c r="N21" s="1">
        <v>1</v>
      </c>
      <c r="O21" s="1" t="s">
        <v>63</v>
      </c>
      <c r="P21" s="1">
        <f t="shared" si="4"/>
        <v>1</v>
      </c>
      <c r="Q21" s="1" t="s">
        <v>42</v>
      </c>
      <c r="R21" s="1">
        <v>0</v>
      </c>
      <c r="S21" s="1" t="s">
        <v>43</v>
      </c>
      <c r="T21" s="1">
        <f t="shared" si="5"/>
        <v>0</v>
      </c>
      <c r="U21" s="1" t="s">
        <v>43</v>
      </c>
      <c r="V21" s="1">
        <v>0</v>
      </c>
      <c r="W21" s="1">
        <v>0</v>
      </c>
    </row>
    <row r="22" spans="1:23">
      <c r="A22" s="1" t="s">
        <v>57</v>
      </c>
      <c r="B22" s="1">
        <v>1</v>
      </c>
      <c r="C22" s="1">
        <f>IF(OR(M22="ミュージカルウェイ",M22="ジョコンダⅡ",M22="アイムユアーズ",M22="ブエナビスタ",M22="シンハライト",M22="ヒストリックスター",M22="シーザリオ",M22="リリサイド",M22="ラドラーダ",M22="クロウキャニオン",G22+J22+L22+N22+P22+R22+T22+V22+W22&gt;=10),10,IF(G22+J22+L22+N22+P22+R22+T22+V22+W22&lt;=0,1,G22+J22+L22+N22+P22+R22+T22+V22+W22))</f>
        <v>10</v>
      </c>
      <c r="D22" s="1" t="s">
        <v>518</v>
      </c>
      <c r="E22" s="2" t="s">
        <v>35</v>
      </c>
      <c r="F22" s="3" t="s">
        <v>139</v>
      </c>
      <c r="G22" s="1">
        <f t="shared" si="1"/>
        <v>4</v>
      </c>
      <c r="H22" s="1" t="s">
        <v>45</v>
      </c>
      <c r="I22" s="1" t="s">
        <v>46</v>
      </c>
      <c r="J22" s="1">
        <f t="shared" si="3"/>
        <v>1</v>
      </c>
      <c r="K22" s="1" t="s">
        <v>39</v>
      </c>
      <c r="L22" s="1">
        <f t="shared" si="2"/>
        <v>2</v>
      </c>
      <c r="M22" s="1" t="s">
        <v>140</v>
      </c>
      <c r="N22" s="1">
        <v>1</v>
      </c>
      <c r="O22" s="1" t="s">
        <v>90</v>
      </c>
      <c r="P22" s="1">
        <f t="shared" si="4"/>
        <v>1</v>
      </c>
      <c r="Q22" s="1" t="s">
        <v>42</v>
      </c>
      <c r="R22" s="1">
        <v>0</v>
      </c>
      <c r="S22" s="1" t="s">
        <v>43</v>
      </c>
      <c r="T22" s="1">
        <f t="shared" si="5"/>
        <v>0</v>
      </c>
      <c r="U22" s="1" t="s">
        <v>43</v>
      </c>
      <c r="V22" s="1">
        <v>0</v>
      </c>
      <c r="W22" s="1">
        <v>0</v>
      </c>
    </row>
    <row r="23" spans="1:23">
      <c r="A23" s="1" t="s">
        <v>57</v>
      </c>
      <c r="B23" s="1">
        <v>2</v>
      </c>
      <c r="C23" s="1">
        <f t="shared" ref="C23:C86" si="6">IF(OR(M23="ミュージカルウェイ",M23="ジョコンダⅡ",M23="アイムユアーズ",M23="ブエナビスタ",M23="シンハライト",M23="ヒストリックスター",M23="シーザリオ",M23="リリサイド",M23="ラドラーダ",M23="クロウキャニオン",G23+J23+L23+N23+P23+R23+T23+V23+W23&gt;=10),10,IF(G23+J23+L23+N23+P23+R23+T23+V23+W23&lt;=0,1,G23+J23+L23+N23+P23+R23+T23+V23+W23))</f>
        <v>8</v>
      </c>
      <c r="D23" s="1" t="s">
        <v>519</v>
      </c>
      <c r="E23" s="2" t="s">
        <v>58</v>
      </c>
      <c r="F23" s="3" t="s">
        <v>141</v>
      </c>
      <c r="G23" s="1">
        <f t="shared" si="1"/>
        <v>4</v>
      </c>
      <c r="H23" s="1" t="s">
        <v>45</v>
      </c>
      <c r="I23" s="1" t="s">
        <v>53</v>
      </c>
      <c r="J23" s="1">
        <f t="shared" si="3"/>
        <v>1</v>
      </c>
      <c r="K23" s="1" t="s">
        <v>39</v>
      </c>
      <c r="L23" s="1">
        <f t="shared" si="2"/>
        <v>2</v>
      </c>
      <c r="M23" s="1" t="s">
        <v>142</v>
      </c>
      <c r="N23" s="1">
        <v>0</v>
      </c>
      <c r="O23" s="1" t="s">
        <v>143</v>
      </c>
      <c r="P23" s="1">
        <f t="shared" si="4"/>
        <v>1</v>
      </c>
      <c r="Q23" s="1" t="s">
        <v>42</v>
      </c>
      <c r="R23" s="1">
        <v>0</v>
      </c>
      <c r="S23" s="1" t="s">
        <v>43</v>
      </c>
      <c r="T23" s="1">
        <f t="shared" si="5"/>
        <v>0</v>
      </c>
      <c r="U23" s="1" t="s">
        <v>43</v>
      </c>
      <c r="V23" s="1">
        <v>0</v>
      </c>
      <c r="W23" s="1">
        <v>0</v>
      </c>
    </row>
    <row r="24" spans="1:23">
      <c r="A24" s="1" t="s">
        <v>57</v>
      </c>
      <c r="B24" s="1">
        <v>3</v>
      </c>
      <c r="C24" s="1">
        <f t="shared" si="6"/>
        <v>7</v>
      </c>
      <c r="D24" s="1" t="s">
        <v>520</v>
      </c>
      <c r="E24" s="2" t="s">
        <v>35</v>
      </c>
      <c r="F24" s="3" t="s">
        <v>144</v>
      </c>
      <c r="G24" s="1">
        <f t="shared" si="1"/>
        <v>4</v>
      </c>
      <c r="H24" s="1" t="s">
        <v>37</v>
      </c>
      <c r="I24" s="1" t="s">
        <v>60</v>
      </c>
      <c r="J24" s="1">
        <f t="shared" si="3"/>
        <v>0</v>
      </c>
      <c r="K24" s="1" t="s">
        <v>145</v>
      </c>
      <c r="L24" s="1">
        <f t="shared" si="2"/>
        <v>1</v>
      </c>
      <c r="M24" s="1" t="s">
        <v>146</v>
      </c>
      <c r="N24" s="1">
        <v>1</v>
      </c>
      <c r="O24" s="1" t="s">
        <v>56</v>
      </c>
      <c r="P24" s="1">
        <f t="shared" si="4"/>
        <v>1</v>
      </c>
      <c r="Q24" s="1" t="s">
        <v>42</v>
      </c>
      <c r="R24" s="1">
        <v>0</v>
      </c>
      <c r="S24" s="1" t="s">
        <v>43</v>
      </c>
      <c r="T24" s="1">
        <f t="shared" si="5"/>
        <v>0</v>
      </c>
      <c r="U24" s="1" t="s">
        <v>43</v>
      </c>
      <c r="V24" s="1">
        <v>0</v>
      </c>
      <c r="W24" s="1">
        <v>0</v>
      </c>
    </row>
    <row r="25" spans="1:23">
      <c r="A25" s="1" t="s">
        <v>57</v>
      </c>
      <c r="B25" s="1">
        <v>4</v>
      </c>
      <c r="C25" s="1">
        <f t="shared" si="6"/>
        <v>6</v>
      </c>
      <c r="D25" s="1" t="s">
        <v>521</v>
      </c>
      <c r="E25" s="2" t="s">
        <v>35</v>
      </c>
      <c r="F25" s="3" t="s">
        <v>147</v>
      </c>
      <c r="G25" s="1">
        <f t="shared" si="1"/>
        <v>4</v>
      </c>
      <c r="H25" s="1" t="s">
        <v>37</v>
      </c>
      <c r="I25" s="1" t="s">
        <v>148</v>
      </c>
      <c r="J25" s="1">
        <f t="shared" si="3"/>
        <v>0</v>
      </c>
      <c r="K25" s="1" t="s">
        <v>83</v>
      </c>
      <c r="L25" s="1">
        <f t="shared" si="2"/>
        <v>1</v>
      </c>
      <c r="M25" s="1" t="s">
        <v>149</v>
      </c>
      <c r="N25" s="1">
        <v>0</v>
      </c>
      <c r="O25" s="1" t="s">
        <v>150</v>
      </c>
      <c r="P25" s="1">
        <f t="shared" si="4"/>
        <v>0</v>
      </c>
      <c r="Q25" s="1" t="s">
        <v>42</v>
      </c>
      <c r="R25" s="1">
        <v>0</v>
      </c>
      <c r="S25" s="1">
        <v>27000</v>
      </c>
      <c r="T25" s="1">
        <f t="shared" si="5"/>
        <v>1</v>
      </c>
      <c r="U25" s="1" t="s">
        <v>43</v>
      </c>
      <c r="V25" s="1">
        <v>0</v>
      </c>
      <c r="W25" s="1">
        <v>0</v>
      </c>
    </row>
    <row r="26" spans="1:23">
      <c r="A26" s="1" t="s">
        <v>57</v>
      </c>
      <c r="B26" s="1">
        <v>5</v>
      </c>
      <c r="C26" s="5">
        <f t="shared" si="6"/>
        <v>8</v>
      </c>
      <c r="D26" s="1" t="s">
        <v>522</v>
      </c>
      <c r="E26" s="2" t="s">
        <v>35</v>
      </c>
      <c r="F26" s="3" t="s">
        <v>151</v>
      </c>
      <c r="G26" s="1">
        <f t="shared" si="1"/>
        <v>4</v>
      </c>
      <c r="H26" s="1" t="s">
        <v>37</v>
      </c>
      <c r="I26" s="1" t="s">
        <v>152</v>
      </c>
      <c r="J26" s="1">
        <f t="shared" si="3"/>
        <v>0</v>
      </c>
      <c r="K26" s="1" t="s">
        <v>145</v>
      </c>
      <c r="L26" s="1">
        <f t="shared" si="2"/>
        <v>1</v>
      </c>
      <c r="M26" s="1" t="s">
        <v>153</v>
      </c>
      <c r="N26" s="1">
        <v>0</v>
      </c>
      <c r="O26" s="1" t="s">
        <v>154</v>
      </c>
      <c r="P26" s="1">
        <f t="shared" si="4"/>
        <v>0</v>
      </c>
      <c r="Q26" s="1" t="s">
        <v>42</v>
      </c>
      <c r="R26" s="1">
        <v>2</v>
      </c>
      <c r="S26" s="1">
        <v>14000</v>
      </c>
      <c r="T26" s="1">
        <f t="shared" si="5"/>
        <v>1</v>
      </c>
      <c r="U26" s="1" t="s">
        <v>43</v>
      </c>
      <c r="V26" s="1">
        <v>0</v>
      </c>
      <c r="W26" s="1">
        <v>0</v>
      </c>
    </row>
    <row r="27" spans="1:23">
      <c r="A27" s="1" t="s">
        <v>57</v>
      </c>
      <c r="B27" s="1">
        <v>6</v>
      </c>
      <c r="C27" s="1">
        <f t="shared" si="6"/>
        <v>3</v>
      </c>
      <c r="D27" s="1" t="s">
        <v>523</v>
      </c>
      <c r="E27" s="2" t="s">
        <v>58</v>
      </c>
      <c r="F27" s="3" t="s">
        <v>155</v>
      </c>
      <c r="G27" s="1">
        <f t="shared" si="1"/>
        <v>1</v>
      </c>
      <c r="H27" s="1" t="s">
        <v>37</v>
      </c>
      <c r="I27" s="1" t="s">
        <v>156</v>
      </c>
      <c r="J27" s="1">
        <f t="shared" si="3"/>
        <v>1</v>
      </c>
      <c r="K27" s="1" t="s">
        <v>94</v>
      </c>
      <c r="L27" s="1">
        <f t="shared" si="2"/>
        <v>0</v>
      </c>
      <c r="M27" s="1" t="s">
        <v>157</v>
      </c>
      <c r="N27" s="1">
        <v>1</v>
      </c>
      <c r="O27" s="1" t="s">
        <v>158</v>
      </c>
      <c r="P27" s="1">
        <f t="shared" si="4"/>
        <v>0</v>
      </c>
      <c r="Q27" s="1" t="s">
        <v>159</v>
      </c>
      <c r="R27" s="1">
        <v>0</v>
      </c>
      <c r="S27" s="1" t="s">
        <v>43</v>
      </c>
      <c r="T27" s="1">
        <f t="shared" si="5"/>
        <v>0</v>
      </c>
      <c r="U27" s="1" t="s">
        <v>43</v>
      </c>
      <c r="V27" s="1">
        <v>0</v>
      </c>
      <c r="W27" s="1">
        <v>0</v>
      </c>
    </row>
    <row r="28" spans="1:23">
      <c r="A28" s="1" t="s">
        <v>57</v>
      </c>
      <c r="B28" s="1">
        <v>7</v>
      </c>
      <c r="C28" s="1">
        <f t="shared" si="6"/>
        <v>10</v>
      </c>
      <c r="D28" s="1" t="s">
        <v>524</v>
      </c>
      <c r="E28" s="2" t="s">
        <v>35</v>
      </c>
      <c r="F28" s="3" t="s">
        <v>160</v>
      </c>
      <c r="G28" s="1">
        <f t="shared" si="1"/>
        <v>4</v>
      </c>
      <c r="H28" s="1" t="s">
        <v>37</v>
      </c>
      <c r="I28" s="1" t="s">
        <v>129</v>
      </c>
      <c r="J28" s="1">
        <f t="shared" si="3"/>
        <v>1</v>
      </c>
      <c r="K28" s="1" t="s">
        <v>39</v>
      </c>
      <c r="L28" s="1">
        <f t="shared" si="2"/>
        <v>2</v>
      </c>
      <c r="M28" s="1" t="s">
        <v>161</v>
      </c>
      <c r="N28" s="1">
        <v>1</v>
      </c>
      <c r="O28" s="1" t="s">
        <v>162</v>
      </c>
      <c r="P28" s="1">
        <f t="shared" si="4"/>
        <v>0</v>
      </c>
      <c r="Q28" s="1" t="s">
        <v>42</v>
      </c>
      <c r="R28" s="1">
        <v>0</v>
      </c>
      <c r="S28" s="1">
        <v>36000</v>
      </c>
      <c r="T28" s="1">
        <f t="shared" si="5"/>
        <v>1</v>
      </c>
      <c r="U28" s="1" t="s">
        <v>43</v>
      </c>
      <c r="V28" s="1">
        <v>0</v>
      </c>
      <c r="W28" s="1">
        <v>0</v>
      </c>
    </row>
    <row r="29" spans="1:23">
      <c r="A29" s="1" t="s">
        <v>57</v>
      </c>
      <c r="B29" s="1">
        <v>8</v>
      </c>
      <c r="C29" s="1">
        <f t="shared" si="6"/>
        <v>7</v>
      </c>
      <c r="D29" s="1" t="s">
        <v>525</v>
      </c>
      <c r="E29" s="2" t="s">
        <v>58</v>
      </c>
      <c r="F29" s="3" t="s">
        <v>163</v>
      </c>
      <c r="G29" s="1">
        <f t="shared" si="1"/>
        <v>4</v>
      </c>
      <c r="H29" s="1" t="s">
        <v>45</v>
      </c>
      <c r="I29" s="1" t="s">
        <v>164</v>
      </c>
      <c r="J29" s="1">
        <f t="shared" si="3"/>
        <v>0</v>
      </c>
      <c r="K29" s="1" t="s">
        <v>165</v>
      </c>
      <c r="L29" s="1">
        <f t="shared" si="2"/>
        <v>1</v>
      </c>
      <c r="M29" s="1" t="s">
        <v>166</v>
      </c>
      <c r="N29" s="1">
        <v>0</v>
      </c>
      <c r="O29" s="1" t="s">
        <v>90</v>
      </c>
      <c r="P29" s="1">
        <f t="shared" si="4"/>
        <v>1</v>
      </c>
      <c r="Q29" s="1" t="s">
        <v>42</v>
      </c>
      <c r="R29" s="1">
        <v>0</v>
      </c>
      <c r="S29" s="1" t="s">
        <v>43</v>
      </c>
      <c r="T29" s="1">
        <f t="shared" si="5"/>
        <v>0</v>
      </c>
      <c r="U29" s="9" t="s">
        <v>167</v>
      </c>
      <c r="V29" s="9">
        <v>1</v>
      </c>
      <c r="W29" s="9">
        <v>0</v>
      </c>
    </row>
    <row r="30" spans="1:23">
      <c r="A30" s="1" t="s">
        <v>57</v>
      </c>
      <c r="B30" s="1">
        <v>9</v>
      </c>
      <c r="C30" s="1">
        <f t="shared" si="6"/>
        <v>4</v>
      </c>
      <c r="D30" s="1" t="s">
        <v>526</v>
      </c>
      <c r="E30" s="2" t="s">
        <v>58</v>
      </c>
      <c r="F30" s="3" t="s">
        <v>168</v>
      </c>
      <c r="G30" s="1">
        <f t="shared" si="1"/>
        <v>4</v>
      </c>
      <c r="H30" s="1" t="s">
        <v>37</v>
      </c>
      <c r="I30" s="1" t="s">
        <v>60</v>
      </c>
      <c r="J30" s="1">
        <f t="shared" si="3"/>
        <v>0</v>
      </c>
      <c r="K30" s="1" t="s">
        <v>145</v>
      </c>
      <c r="L30" s="1">
        <f t="shared" si="2"/>
        <v>1</v>
      </c>
      <c r="M30" s="1" t="s">
        <v>169</v>
      </c>
      <c r="N30" s="1">
        <v>0</v>
      </c>
      <c r="O30" s="1" t="s">
        <v>56</v>
      </c>
      <c r="P30" s="1">
        <f t="shared" si="4"/>
        <v>1</v>
      </c>
      <c r="Q30" s="1" t="s">
        <v>42</v>
      </c>
      <c r="R30" s="1">
        <v>0</v>
      </c>
      <c r="S30" s="1" t="s">
        <v>43</v>
      </c>
      <c r="T30" s="1">
        <f t="shared" si="5"/>
        <v>0</v>
      </c>
      <c r="U30" s="1" t="s">
        <v>170</v>
      </c>
      <c r="V30" s="1">
        <v>0</v>
      </c>
      <c r="W30" s="1">
        <v>-2</v>
      </c>
    </row>
    <row r="31" spans="1:23">
      <c r="A31" s="1" t="s">
        <v>57</v>
      </c>
      <c r="B31" s="1">
        <v>10</v>
      </c>
      <c r="C31" s="1">
        <f t="shared" si="6"/>
        <v>2</v>
      </c>
      <c r="D31" s="1" t="s">
        <v>527</v>
      </c>
      <c r="E31" s="2" t="s">
        <v>58</v>
      </c>
      <c r="F31" s="3" t="s">
        <v>171</v>
      </c>
      <c r="G31" s="1">
        <f t="shared" si="1"/>
        <v>4</v>
      </c>
      <c r="H31" s="1" t="s">
        <v>45</v>
      </c>
      <c r="I31" s="1" t="s">
        <v>172</v>
      </c>
      <c r="J31" s="1">
        <f t="shared" si="3"/>
        <v>0</v>
      </c>
      <c r="K31" s="1" t="s">
        <v>173</v>
      </c>
      <c r="L31" s="1">
        <f t="shared" si="2"/>
        <v>-1</v>
      </c>
      <c r="M31" s="1" t="s">
        <v>174</v>
      </c>
      <c r="N31" s="1">
        <v>1</v>
      </c>
      <c r="O31" s="1" t="s">
        <v>175</v>
      </c>
      <c r="P31" s="1">
        <f t="shared" si="4"/>
        <v>0</v>
      </c>
      <c r="Q31" s="1" t="s">
        <v>42</v>
      </c>
      <c r="R31" s="1">
        <v>0</v>
      </c>
      <c r="S31" s="1" t="s">
        <v>43</v>
      </c>
      <c r="T31" s="1">
        <f t="shared" si="5"/>
        <v>0</v>
      </c>
      <c r="U31" s="1" t="s">
        <v>176</v>
      </c>
      <c r="V31" s="1">
        <v>0</v>
      </c>
      <c r="W31" s="1">
        <v>-2</v>
      </c>
    </row>
    <row r="32" spans="1:23">
      <c r="A32" s="1" t="s">
        <v>64</v>
      </c>
      <c r="B32" s="1">
        <v>1</v>
      </c>
      <c r="C32" s="1">
        <f t="shared" si="6"/>
        <v>10</v>
      </c>
      <c r="D32" s="1" t="s">
        <v>528</v>
      </c>
      <c r="E32" s="2" t="s">
        <v>35</v>
      </c>
      <c r="F32" s="3" t="s">
        <v>177</v>
      </c>
      <c r="G32" s="1">
        <f t="shared" si="1"/>
        <v>4</v>
      </c>
      <c r="H32" s="1" t="s">
        <v>37</v>
      </c>
      <c r="I32" s="1" t="s">
        <v>178</v>
      </c>
      <c r="J32" s="1">
        <f t="shared" si="3"/>
        <v>0</v>
      </c>
      <c r="K32" s="1" t="s">
        <v>47</v>
      </c>
      <c r="L32" s="1">
        <f t="shared" si="2"/>
        <v>1</v>
      </c>
      <c r="M32" s="1" t="s">
        <v>179</v>
      </c>
      <c r="N32" s="1">
        <v>1</v>
      </c>
      <c r="O32" s="1" t="s">
        <v>90</v>
      </c>
      <c r="P32" s="1">
        <f t="shared" si="4"/>
        <v>1</v>
      </c>
      <c r="Q32" s="1" t="s">
        <v>42</v>
      </c>
      <c r="R32" s="1">
        <v>0</v>
      </c>
      <c r="S32" s="1" t="s">
        <v>43</v>
      </c>
      <c r="T32" s="1">
        <f t="shared" si="5"/>
        <v>0</v>
      </c>
      <c r="U32" s="9" t="s">
        <v>180</v>
      </c>
      <c r="V32" s="9">
        <v>1</v>
      </c>
      <c r="W32" s="9">
        <v>0</v>
      </c>
    </row>
    <row r="33" spans="1:23">
      <c r="A33" s="1" t="s">
        <v>64</v>
      </c>
      <c r="B33" s="1">
        <v>2</v>
      </c>
      <c r="C33" s="5">
        <f t="shared" si="6"/>
        <v>5</v>
      </c>
      <c r="D33" s="1" t="s">
        <v>529</v>
      </c>
      <c r="E33" s="2" t="s">
        <v>35</v>
      </c>
      <c r="F33" s="3" t="s">
        <v>181</v>
      </c>
      <c r="G33" s="1">
        <f t="shared" si="1"/>
        <v>2</v>
      </c>
      <c r="H33" s="1" t="s">
        <v>45</v>
      </c>
      <c r="I33" s="1" t="s">
        <v>182</v>
      </c>
      <c r="J33" s="1">
        <f t="shared" si="3"/>
        <v>0</v>
      </c>
      <c r="K33" s="1" t="s">
        <v>47</v>
      </c>
      <c r="L33" s="1">
        <f t="shared" si="2"/>
        <v>1</v>
      </c>
      <c r="M33" s="1" t="s">
        <v>183</v>
      </c>
      <c r="N33" s="1">
        <v>0</v>
      </c>
      <c r="O33" s="1" t="s">
        <v>184</v>
      </c>
      <c r="P33" s="1">
        <f t="shared" si="4"/>
        <v>0</v>
      </c>
      <c r="Q33" s="1" t="s">
        <v>69</v>
      </c>
      <c r="R33" s="1">
        <v>2</v>
      </c>
      <c r="S33" s="1" t="s">
        <v>43</v>
      </c>
      <c r="T33" s="1">
        <f t="shared" si="5"/>
        <v>0</v>
      </c>
      <c r="U33" s="1" t="s">
        <v>185</v>
      </c>
      <c r="V33" s="1">
        <v>0</v>
      </c>
      <c r="W33" s="1">
        <v>0</v>
      </c>
    </row>
    <row r="34" spans="1:23">
      <c r="A34" s="1" t="s">
        <v>64</v>
      </c>
      <c r="B34" s="1">
        <v>3</v>
      </c>
      <c r="C34" s="1">
        <f t="shared" si="6"/>
        <v>8</v>
      </c>
      <c r="D34" s="1" t="s">
        <v>530</v>
      </c>
      <c r="E34" s="2" t="s">
        <v>35</v>
      </c>
      <c r="F34" s="3" t="s">
        <v>186</v>
      </c>
      <c r="G34" s="1">
        <f t="shared" si="1"/>
        <v>4</v>
      </c>
      <c r="H34" s="1" t="s">
        <v>37</v>
      </c>
      <c r="I34" s="1" t="s">
        <v>187</v>
      </c>
      <c r="J34" s="1">
        <f t="shared" si="3"/>
        <v>1</v>
      </c>
      <c r="K34" s="1" t="s">
        <v>39</v>
      </c>
      <c r="L34" s="1">
        <f t="shared" si="2"/>
        <v>2</v>
      </c>
      <c r="M34" s="1" t="s">
        <v>188</v>
      </c>
      <c r="N34" s="1">
        <v>0</v>
      </c>
      <c r="O34" s="1" t="s">
        <v>189</v>
      </c>
      <c r="P34" s="1">
        <f t="shared" si="4"/>
        <v>1</v>
      </c>
      <c r="Q34" s="1" t="s">
        <v>42</v>
      </c>
      <c r="R34" s="1">
        <v>0</v>
      </c>
      <c r="S34" s="1" t="s">
        <v>43</v>
      </c>
      <c r="T34" s="1">
        <f t="shared" si="5"/>
        <v>0</v>
      </c>
      <c r="U34" s="1" t="s">
        <v>43</v>
      </c>
      <c r="V34" s="1">
        <v>0</v>
      </c>
      <c r="W34" s="1">
        <v>0</v>
      </c>
    </row>
    <row r="35" spans="1:23">
      <c r="A35" s="1" t="s">
        <v>64</v>
      </c>
      <c r="B35" s="1">
        <v>4</v>
      </c>
      <c r="C35" s="1">
        <f t="shared" si="6"/>
        <v>6</v>
      </c>
      <c r="D35" s="1" t="s">
        <v>531</v>
      </c>
      <c r="E35" s="2" t="s">
        <v>35</v>
      </c>
      <c r="F35" s="3" t="s">
        <v>190</v>
      </c>
      <c r="G35" s="1">
        <f t="shared" si="1"/>
        <v>4</v>
      </c>
      <c r="H35" s="1" t="s">
        <v>37</v>
      </c>
      <c r="I35" s="1" t="s">
        <v>191</v>
      </c>
      <c r="J35" s="1">
        <f t="shared" si="3"/>
        <v>0</v>
      </c>
      <c r="K35" s="1" t="s">
        <v>88</v>
      </c>
      <c r="L35" s="1">
        <f t="shared" si="2"/>
        <v>1</v>
      </c>
      <c r="M35" s="1" t="s">
        <v>192</v>
      </c>
      <c r="N35" s="1">
        <v>0</v>
      </c>
      <c r="O35" s="1" t="s">
        <v>150</v>
      </c>
      <c r="P35" s="1">
        <f t="shared" si="4"/>
        <v>0</v>
      </c>
      <c r="Q35" s="1" t="s">
        <v>42</v>
      </c>
      <c r="R35" s="1">
        <v>0</v>
      </c>
      <c r="S35" s="1">
        <v>17000</v>
      </c>
      <c r="T35" s="1">
        <f t="shared" si="5"/>
        <v>1</v>
      </c>
      <c r="U35" s="1" t="s">
        <v>43</v>
      </c>
      <c r="V35" s="1">
        <v>0</v>
      </c>
      <c r="W35" s="1">
        <v>0</v>
      </c>
    </row>
    <row r="36" spans="1:23">
      <c r="A36" s="1" t="s">
        <v>64</v>
      </c>
      <c r="B36" s="1">
        <v>5</v>
      </c>
      <c r="C36" s="1">
        <f t="shared" si="6"/>
        <v>8</v>
      </c>
      <c r="D36" s="1" t="s">
        <v>532</v>
      </c>
      <c r="E36" s="2" t="s">
        <v>35</v>
      </c>
      <c r="F36" s="3" t="s">
        <v>193</v>
      </c>
      <c r="G36" s="1">
        <f t="shared" si="1"/>
        <v>4</v>
      </c>
      <c r="H36" s="1" t="s">
        <v>45</v>
      </c>
      <c r="I36" s="1" t="s">
        <v>115</v>
      </c>
      <c r="J36" s="1">
        <f t="shared" si="3"/>
        <v>1</v>
      </c>
      <c r="K36" s="1" t="s">
        <v>54</v>
      </c>
      <c r="L36" s="1">
        <f t="shared" si="2"/>
        <v>1</v>
      </c>
      <c r="M36" s="1" t="s">
        <v>194</v>
      </c>
      <c r="N36" s="1">
        <v>1</v>
      </c>
      <c r="O36" s="1" t="s">
        <v>195</v>
      </c>
      <c r="P36" s="1">
        <f t="shared" si="4"/>
        <v>0</v>
      </c>
      <c r="Q36" s="1" t="s">
        <v>42</v>
      </c>
      <c r="R36" s="1">
        <v>0</v>
      </c>
      <c r="S36" s="1">
        <v>8400</v>
      </c>
      <c r="T36" s="1">
        <f t="shared" si="5"/>
        <v>1</v>
      </c>
      <c r="U36" s="1" t="s">
        <v>43</v>
      </c>
      <c r="V36" s="1">
        <v>0</v>
      </c>
      <c r="W36" s="1">
        <v>0</v>
      </c>
    </row>
    <row r="37" spans="1:23">
      <c r="A37" s="1" t="s">
        <v>64</v>
      </c>
      <c r="B37" s="1">
        <v>6</v>
      </c>
      <c r="C37" s="1">
        <f t="shared" si="6"/>
        <v>8</v>
      </c>
      <c r="D37" s="1" t="s">
        <v>533</v>
      </c>
      <c r="E37" s="2" t="s">
        <v>58</v>
      </c>
      <c r="F37" s="3" t="s">
        <v>196</v>
      </c>
      <c r="G37" s="1">
        <f t="shared" si="1"/>
        <v>4</v>
      </c>
      <c r="H37" s="1" t="s">
        <v>45</v>
      </c>
      <c r="I37" s="1" t="s">
        <v>46</v>
      </c>
      <c r="J37" s="1">
        <f t="shared" si="3"/>
        <v>1</v>
      </c>
      <c r="K37" s="1" t="s">
        <v>83</v>
      </c>
      <c r="L37" s="1">
        <f t="shared" si="2"/>
        <v>1</v>
      </c>
      <c r="M37" s="1" t="s">
        <v>197</v>
      </c>
      <c r="N37" s="1">
        <v>1</v>
      </c>
      <c r="O37" s="1" t="s">
        <v>63</v>
      </c>
      <c r="P37" s="1">
        <f t="shared" si="4"/>
        <v>1</v>
      </c>
      <c r="Q37" s="1" t="s">
        <v>42</v>
      </c>
      <c r="R37" s="1">
        <v>0</v>
      </c>
      <c r="S37" s="1" t="s">
        <v>43</v>
      </c>
      <c r="T37" s="1">
        <f t="shared" si="5"/>
        <v>0</v>
      </c>
      <c r="U37" s="1" t="s">
        <v>43</v>
      </c>
      <c r="V37" s="1">
        <v>0</v>
      </c>
      <c r="W37" s="1">
        <v>0</v>
      </c>
    </row>
    <row r="38" spans="1:23">
      <c r="A38" s="1" t="s">
        <v>64</v>
      </c>
      <c r="B38" s="1">
        <v>7</v>
      </c>
      <c r="C38" s="1">
        <f t="shared" si="6"/>
        <v>4</v>
      </c>
      <c r="D38" s="1" t="s">
        <v>534</v>
      </c>
      <c r="E38" s="2" t="s">
        <v>35</v>
      </c>
      <c r="F38" s="3" t="s">
        <v>198</v>
      </c>
      <c r="G38" s="1">
        <f t="shared" si="1"/>
        <v>1</v>
      </c>
      <c r="H38" s="1" t="s">
        <v>45</v>
      </c>
      <c r="I38" s="1" t="s">
        <v>46</v>
      </c>
      <c r="J38" s="1">
        <f t="shared" si="3"/>
        <v>1</v>
      </c>
      <c r="K38" s="1" t="s">
        <v>39</v>
      </c>
      <c r="L38" s="1">
        <f t="shared" si="2"/>
        <v>2</v>
      </c>
      <c r="M38" s="1" t="s">
        <v>199</v>
      </c>
      <c r="N38" s="1">
        <v>0</v>
      </c>
      <c r="O38" s="1" t="s">
        <v>200</v>
      </c>
      <c r="P38" s="1">
        <f t="shared" si="4"/>
        <v>0</v>
      </c>
      <c r="Q38" s="1" t="s">
        <v>201</v>
      </c>
      <c r="R38" s="1">
        <v>0</v>
      </c>
      <c r="S38" s="1" t="s">
        <v>43</v>
      </c>
      <c r="T38" s="1">
        <f t="shared" si="5"/>
        <v>0</v>
      </c>
      <c r="U38" s="1" t="s">
        <v>43</v>
      </c>
      <c r="V38" s="1">
        <v>0</v>
      </c>
      <c r="W38" s="1">
        <v>0</v>
      </c>
    </row>
    <row r="39" spans="1:23">
      <c r="A39" s="1" t="s">
        <v>64</v>
      </c>
      <c r="B39" s="1">
        <v>8</v>
      </c>
      <c r="C39" s="1">
        <f t="shared" si="6"/>
        <v>1</v>
      </c>
      <c r="D39" s="1" t="s">
        <v>535</v>
      </c>
      <c r="E39" s="2" t="s">
        <v>35</v>
      </c>
      <c r="F39" s="3" t="s">
        <v>202</v>
      </c>
      <c r="G39" s="1">
        <f t="shared" si="1"/>
        <v>1</v>
      </c>
      <c r="H39" s="1" t="s">
        <v>175</v>
      </c>
      <c r="I39" s="1" t="s">
        <v>175</v>
      </c>
      <c r="J39" s="1">
        <f t="shared" si="3"/>
        <v>0</v>
      </c>
      <c r="K39" s="1" t="s">
        <v>203</v>
      </c>
      <c r="L39" s="1">
        <f t="shared" si="2"/>
        <v>-1</v>
      </c>
      <c r="M39" s="1" t="s">
        <v>204</v>
      </c>
      <c r="N39" s="1">
        <v>1</v>
      </c>
      <c r="O39" s="1" t="s">
        <v>175</v>
      </c>
      <c r="P39" s="1">
        <f t="shared" si="4"/>
        <v>0</v>
      </c>
      <c r="Q39" s="1" t="s">
        <v>175</v>
      </c>
      <c r="R39" s="1">
        <v>0</v>
      </c>
      <c r="S39" s="1" t="s">
        <v>43</v>
      </c>
      <c r="T39" s="1">
        <f t="shared" si="5"/>
        <v>0</v>
      </c>
      <c r="U39" s="1" t="s">
        <v>43</v>
      </c>
      <c r="V39" s="1">
        <v>0</v>
      </c>
      <c r="W39" s="1">
        <v>0</v>
      </c>
    </row>
    <row r="40" spans="1:23">
      <c r="A40" s="1" t="s">
        <v>64</v>
      </c>
      <c r="B40" s="1">
        <v>9</v>
      </c>
      <c r="C40" s="5">
        <f t="shared" si="6"/>
        <v>8</v>
      </c>
      <c r="D40" s="1" t="s">
        <v>536</v>
      </c>
      <c r="E40" s="2" t="s">
        <v>58</v>
      </c>
      <c r="F40" s="3" t="s">
        <v>205</v>
      </c>
      <c r="G40" s="1">
        <f t="shared" si="1"/>
        <v>4</v>
      </c>
      <c r="H40" s="1" t="s">
        <v>45</v>
      </c>
      <c r="I40" s="1" t="s">
        <v>206</v>
      </c>
      <c r="J40" s="1">
        <f t="shared" si="3"/>
        <v>0</v>
      </c>
      <c r="K40" s="1" t="s">
        <v>47</v>
      </c>
      <c r="L40" s="1">
        <f t="shared" si="2"/>
        <v>1</v>
      </c>
      <c r="M40" s="1" t="s">
        <v>207</v>
      </c>
      <c r="N40" s="1">
        <v>1</v>
      </c>
      <c r="O40" s="1" t="s">
        <v>208</v>
      </c>
      <c r="P40" s="1">
        <f t="shared" si="4"/>
        <v>0</v>
      </c>
      <c r="Q40" s="1" t="s">
        <v>42</v>
      </c>
      <c r="R40" s="1">
        <v>2</v>
      </c>
      <c r="S40" s="1">
        <v>2600</v>
      </c>
      <c r="T40" s="1">
        <f t="shared" si="5"/>
        <v>0</v>
      </c>
      <c r="U40" s="1" t="s">
        <v>43</v>
      </c>
      <c r="V40" s="1">
        <v>0</v>
      </c>
      <c r="W40" s="1">
        <v>0</v>
      </c>
    </row>
    <row r="41" spans="1:23">
      <c r="A41" s="1" t="s">
        <v>64</v>
      </c>
      <c r="B41" s="1">
        <v>10</v>
      </c>
      <c r="C41" s="5">
        <f t="shared" si="6"/>
        <v>8</v>
      </c>
      <c r="D41" s="1" t="s">
        <v>537</v>
      </c>
      <c r="E41" s="2" t="s">
        <v>58</v>
      </c>
      <c r="F41" s="3" t="s">
        <v>209</v>
      </c>
      <c r="G41" s="1">
        <f t="shared" si="1"/>
        <v>4</v>
      </c>
      <c r="H41" s="1" t="s">
        <v>37</v>
      </c>
      <c r="I41" s="1" t="s">
        <v>93</v>
      </c>
      <c r="J41" s="1">
        <f t="shared" si="3"/>
        <v>0</v>
      </c>
      <c r="K41" s="1" t="s">
        <v>47</v>
      </c>
      <c r="L41" s="1">
        <f t="shared" si="2"/>
        <v>1</v>
      </c>
      <c r="M41" s="1" t="s">
        <v>210</v>
      </c>
      <c r="N41" s="1">
        <v>0</v>
      </c>
      <c r="O41" s="1" t="s">
        <v>56</v>
      </c>
      <c r="P41" s="1">
        <f t="shared" si="4"/>
        <v>1</v>
      </c>
      <c r="Q41" s="1" t="s">
        <v>42</v>
      </c>
      <c r="R41" s="1">
        <v>2</v>
      </c>
      <c r="S41" s="1" t="s">
        <v>43</v>
      </c>
      <c r="T41" s="1">
        <f t="shared" si="5"/>
        <v>0</v>
      </c>
      <c r="U41" s="1" t="s">
        <v>43</v>
      </c>
      <c r="V41" s="1">
        <v>0</v>
      </c>
      <c r="W41" s="1">
        <v>0</v>
      </c>
    </row>
    <row r="42" spans="1:23">
      <c r="A42" s="1" t="s">
        <v>70</v>
      </c>
      <c r="B42" s="1">
        <v>1</v>
      </c>
      <c r="C42" s="1">
        <f t="shared" si="6"/>
        <v>10</v>
      </c>
      <c r="D42" s="1" t="s">
        <v>538</v>
      </c>
      <c r="E42" s="2" t="s">
        <v>35</v>
      </c>
      <c r="F42" s="3" t="s">
        <v>211</v>
      </c>
      <c r="G42" s="1">
        <f t="shared" si="1"/>
        <v>4</v>
      </c>
      <c r="H42" s="1" t="s">
        <v>212</v>
      </c>
      <c r="I42" s="1" t="s">
        <v>129</v>
      </c>
      <c r="J42" s="1">
        <f t="shared" si="3"/>
        <v>1</v>
      </c>
      <c r="K42" s="1" t="s">
        <v>39</v>
      </c>
      <c r="L42" s="1">
        <f t="shared" si="2"/>
        <v>2</v>
      </c>
      <c r="M42" s="1" t="s">
        <v>213</v>
      </c>
      <c r="N42" s="1">
        <v>1</v>
      </c>
      <c r="O42" s="1" t="s">
        <v>143</v>
      </c>
      <c r="P42" s="1">
        <f t="shared" si="4"/>
        <v>1</v>
      </c>
      <c r="Q42" s="1" t="s">
        <v>42</v>
      </c>
      <c r="R42" s="1">
        <v>0</v>
      </c>
      <c r="S42" s="1" t="s">
        <v>43</v>
      </c>
      <c r="T42" s="1">
        <f t="shared" si="5"/>
        <v>0</v>
      </c>
      <c r="U42" s="1" t="s">
        <v>214</v>
      </c>
      <c r="V42" s="1">
        <v>0</v>
      </c>
      <c r="W42" s="1">
        <v>-2</v>
      </c>
    </row>
    <row r="43" spans="1:23">
      <c r="A43" s="1" t="s">
        <v>70</v>
      </c>
      <c r="B43" s="1">
        <v>2</v>
      </c>
      <c r="C43" s="1">
        <f t="shared" si="6"/>
        <v>8</v>
      </c>
      <c r="D43" s="1" t="s">
        <v>539</v>
      </c>
      <c r="E43" s="2" t="s">
        <v>58</v>
      </c>
      <c r="F43" s="3" t="s">
        <v>215</v>
      </c>
      <c r="G43" s="1">
        <f t="shared" si="1"/>
        <v>4</v>
      </c>
      <c r="H43" s="1" t="s">
        <v>37</v>
      </c>
      <c r="I43" s="1" t="s">
        <v>66</v>
      </c>
      <c r="J43" s="1">
        <f t="shared" si="3"/>
        <v>0</v>
      </c>
      <c r="K43" s="1" t="s">
        <v>39</v>
      </c>
      <c r="L43" s="1">
        <f t="shared" si="2"/>
        <v>2</v>
      </c>
      <c r="M43" s="1" t="s">
        <v>216</v>
      </c>
      <c r="N43" s="1">
        <v>0</v>
      </c>
      <c r="O43" s="1" t="s">
        <v>143</v>
      </c>
      <c r="P43" s="1">
        <f t="shared" si="4"/>
        <v>1</v>
      </c>
      <c r="Q43" s="1" t="s">
        <v>42</v>
      </c>
      <c r="R43" s="1">
        <v>0</v>
      </c>
      <c r="S43" s="1" t="s">
        <v>43</v>
      </c>
      <c r="T43" s="1">
        <f t="shared" si="5"/>
        <v>0</v>
      </c>
      <c r="U43" s="9" t="s">
        <v>217</v>
      </c>
      <c r="V43" s="9">
        <v>1</v>
      </c>
      <c r="W43" s="9">
        <v>0</v>
      </c>
    </row>
    <row r="44" spans="1:23">
      <c r="A44" s="1" t="s">
        <v>70</v>
      </c>
      <c r="B44" s="1">
        <v>3</v>
      </c>
      <c r="C44" s="1">
        <f t="shared" si="6"/>
        <v>10</v>
      </c>
      <c r="D44" s="1" t="s">
        <v>540</v>
      </c>
      <c r="E44" s="2" t="s">
        <v>35</v>
      </c>
      <c r="F44" s="3" t="s">
        <v>218</v>
      </c>
      <c r="G44" s="1">
        <f t="shared" si="1"/>
        <v>4</v>
      </c>
      <c r="H44" s="1" t="s">
        <v>45</v>
      </c>
      <c r="I44" s="1" t="s">
        <v>98</v>
      </c>
      <c r="J44" s="1">
        <f t="shared" si="3"/>
        <v>1</v>
      </c>
      <c r="K44" s="1" t="s">
        <v>39</v>
      </c>
      <c r="L44" s="1">
        <f t="shared" si="2"/>
        <v>2</v>
      </c>
      <c r="M44" s="1" t="s">
        <v>219</v>
      </c>
      <c r="N44" s="1">
        <v>1</v>
      </c>
      <c r="O44" s="1" t="s">
        <v>143</v>
      </c>
      <c r="P44" s="1">
        <f t="shared" si="4"/>
        <v>1</v>
      </c>
      <c r="Q44" s="1" t="s">
        <v>42</v>
      </c>
      <c r="R44" s="1">
        <v>0</v>
      </c>
      <c r="S44" s="1">
        <v>26000</v>
      </c>
      <c r="T44" s="1">
        <f t="shared" si="5"/>
        <v>1</v>
      </c>
      <c r="U44" s="1" t="s">
        <v>43</v>
      </c>
      <c r="V44" s="1">
        <v>0</v>
      </c>
      <c r="W44" s="1">
        <v>0</v>
      </c>
    </row>
    <row r="45" spans="1:23">
      <c r="A45" s="1" t="s">
        <v>70</v>
      </c>
      <c r="B45" s="1">
        <v>4</v>
      </c>
      <c r="C45" s="1">
        <f t="shared" si="6"/>
        <v>6</v>
      </c>
      <c r="D45" s="1" t="s">
        <v>541</v>
      </c>
      <c r="E45" s="2" t="s">
        <v>35</v>
      </c>
      <c r="F45" s="3" t="s">
        <v>220</v>
      </c>
      <c r="G45" s="1">
        <f t="shared" si="1"/>
        <v>4</v>
      </c>
      <c r="H45" s="1" t="s">
        <v>37</v>
      </c>
      <c r="I45" s="1" t="s">
        <v>66</v>
      </c>
      <c r="J45" s="1">
        <f t="shared" si="3"/>
        <v>0</v>
      </c>
      <c r="K45" s="1" t="s">
        <v>221</v>
      </c>
      <c r="L45" s="1">
        <f t="shared" si="2"/>
        <v>1</v>
      </c>
      <c r="M45" s="1" t="s">
        <v>222</v>
      </c>
      <c r="N45" s="1">
        <v>1</v>
      </c>
      <c r="O45" s="1" t="s">
        <v>143</v>
      </c>
      <c r="P45" s="1">
        <f t="shared" si="4"/>
        <v>1</v>
      </c>
      <c r="Q45" s="1" t="s">
        <v>42</v>
      </c>
      <c r="R45" s="1">
        <v>0</v>
      </c>
      <c r="S45" s="1">
        <v>11000</v>
      </c>
      <c r="T45" s="1">
        <f t="shared" si="5"/>
        <v>1</v>
      </c>
      <c r="U45" s="1" t="s">
        <v>223</v>
      </c>
      <c r="V45" s="1">
        <v>0</v>
      </c>
      <c r="W45" s="1">
        <v>-2</v>
      </c>
    </row>
    <row r="46" spans="1:23">
      <c r="A46" s="1" t="s">
        <v>70</v>
      </c>
      <c r="B46" s="1">
        <v>5</v>
      </c>
      <c r="C46" s="5">
        <f t="shared" si="6"/>
        <v>2</v>
      </c>
      <c r="D46" s="1" t="s">
        <v>542</v>
      </c>
      <c r="E46" s="2" t="s">
        <v>35</v>
      </c>
      <c r="F46" s="3" t="s">
        <v>224</v>
      </c>
      <c r="G46" s="1">
        <f t="shared" si="1"/>
        <v>1</v>
      </c>
      <c r="H46" s="1" t="s">
        <v>45</v>
      </c>
      <c r="I46" s="1" t="s">
        <v>225</v>
      </c>
      <c r="J46" s="1">
        <f t="shared" si="3"/>
        <v>0</v>
      </c>
      <c r="K46" s="1" t="s">
        <v>226</v>
      </c>
      <c r="L46" s="1">
        <f t="shared" si="2"/>
        <v>-1</v>
      </c>
      <c r="M46" s="1" t="s">
        <v>227</v>
      </c>
      <c r="N46" s="1">
        <v>0</v>
      </c>
      <c r="O46" s="1" t="s">
        <v>228</v>
      </c>
      <c r="P46" s="1">
        <f t="shared" si="4"/>
        <v>0</v>
      </c>
      <c r="Q46" s="1" t="s">
        <v>229</v>
      </c>
      <c r="R46" s="1">
        <v>2</v>
      </c>
      <c r="S46" s="1" t="s">
        <v>43</v>
      </c>
      <c r="T46" s="1">
        <f t="shared" si="5"/>
        <v>0</v>
      </c>
      <c r="U46" s="1" t="s">
        <v>43</v>
      </c>
      <c r="V46" s="1">
        <v>0</v>
      </c>
      <c r="W46" s="1">
        <v>0</v>
      </c>
    </row>
    <row r="47" spans="1:23">
      <c r="A47" s="1" t="s">
        <v>70</v>
      </c>
      <c r="B47" s="1">
        <v>6</v>
      </c>
      <c r="C47" s="1">
        <f t="shared" si="6"/>
        <v>4</v>
      </c>
      <c r="D47" s="1" t="s">
        <v>543</v>
      </c>
      <c r="E47" s="2" t="s">
        <v>58</v>
      </c>
      <c r="F47" s="3" t="s">
        <v>230</v>
      </c>
      <c r="G47" s="1">
        <f t="shared" si="1"/>
        <v>4</v>
      </c>
      <c r="H47" s="1" t="s">
        <v>45</v>
      </c>
      <c r="I47" s="1" t="s">
        <v>231</v>
      </c>
      <c r="J47" s="1">
        <f t="shared" si="3"/>
        <v>0</v>
      </c>
      <c r="K47" s="1" t="s">
        <v>145</v>
      </c>
      <c r="L47" s="1">
        <f t="shared" si="2"/>
        <v>1</v>
      </c>
      <c r="M47" s="1" t="s">
        <v>232</v>
      </c>
      <c r="N47" s="1">
        <v>0</v>
      </c>
      <c r="O47" s="1" t="s">
        <v>56</v>
      </c>
      <c r="P47" s="1">
        <f t="shared" si="4"/>
        <v>1</v>
      </c>
      <c r="Q47" s="1" t="s">
        <v>42</v>
      </c>
      <c r="R47" s="1">
        <v>0</v>
      </c>
      <c r="S47" s="1" t="s">
        <v>43</v>
      </c>
      <c r="T47" s="1">
        <f t="shared" si="5"/>
        <v>0</v>
      </c>
      <c r="U47" s="1" t="s">
        <v>233</v>
      </c>
      <c r="V47" s="1">
        <v>0</v>
      </c>
      <c r="W47" s="1">
        <v>-2</v>
      </c>
    </row>
    <row r="48" spans="1:23">
      <c r="A48" s="1" t="s">
        <v>70</v>
      </c>
      <c r="B48" s="1">
        <v>7</v>
      </c>
      <c r="C48" s="1">
        <f t="shared" si="6"/>
        <v>9</v>
      </c>
      <c r="D48" s="1" t="s">
        <v>544</v>
      </c>
      <c r="E48" s="2" t="s">
        <v>35</v>
      </c>
      <c r="F48" s="3" t="s">
        <v>234</v>
      </c>
      <c r="G48" s="1">
        <f t="shared" si="1"/>
        <v>4</v>
      </c>
      <c r="H48" s="1" t="s">
        <v>37</v>
      </c>
      <c r="I48" s="1" t="s">
        <v>156</v>
      </c>
      <c r="J48" s="1">
        <f t="shared" si="3"/>
        <v>1</v>
      </c>
      <c r="K48" s="1" t="s">
        <v>47</v>
      </c>
      <c r="L48" s="1">
        <f t="shared" si="2"/>
        <v>1</v>
      </c>
      <c r="M48" s="1" t="s">
        <v>235</v>
      </c>
      <c r="N48" s="1">
        <v>1</v>
      </c>
      <c r="O48" s="1" t="s">
        <v>143</v>
      </c>
      <c r="P48" s="1">
        <f t="shared" si="4"/>
        <v>1</v>
      </c>
      <c r="Q48" s="1" t="s">
        <v>42</v>
      </c>
      <c r="R48" s="1">
        <v>0</v>
      </c>
      <c r="S48" s="1">
        <v>5200</v>
      </c>
      <c r="T48" s="1">
        <f t="shared" si="5"/>
        <v>1</v>
      </c>
      <c r="U48" s="1" t="s">
        <v>43</v>
      </c>
      <c r="V48" s="1">
        <v>0</v>
      </c>
      <c r="W48" s="1">
        <v>0</v>
      </c>
    </row>
    <row r="49" spans="1:23">
      <c r="A49" s="1" t="s">
        <v>70</v>
      </c>
      <c r="B49" s="1">
        <v>8</v>
      </c>
      <c r="C49" s="1">
        <f t="shared" si="6"/>
        <v>3</v>
      </c>
      <c r="D49" s="1" t="s">
        <v>545</v>
      </c>
      <c r="E49" s="2" t="s">
        <v>58</v>
      </c>
      <c r="F49" s="3" t="s">
        <v>236</v>
      </c>
      <c r="G49" s="1">
        <f t="shared" si="1"/>
        <v>4</v>
      </c>
      <c r="H49" s="1" t="s">
        <v>45</v>
      </c>
      <c r="I49" s="1" t="s">
        <v>237</v>
      </c>
      <c r="J49" s="1">
        <f t="shared" si="3"/>
        <v>0</v>
      </c>
      <c r="K49" s="1" t="s">
        <v>47</v>
      </c>
      <c r="L49" s="1">
        <f t="shared" si="2"/>
        <v>1</v>
      </c>
      <c r="M49" s="1" t="s">
        <v>238</v>
      </c>
      <c r="N49" s="1">
        <v>0</v>
      </c>
      <c r="O49" s="1" t="s">
        <v>239</v>
      </c>
      <c r="P49" s="1">
        <f t="shared" si="4"/>
        <v>0</v>
      </c>
      <c r="Q49" s="1" t="s">
        <v>42</v>
      </c>
      <c r="R49" s="1">
        <v>0</v>
      </c>
      <c r="S49" s="1" t="s">
        <v>43</v>
      </c>
      <c r="T49" s="1">
        <f t="shared" si="5"/>
        <v>0</v>
      </c>
      <c r="U49" s="1" t="s">
        <v>240</v>
      </c>
      <c r="V49" s="1">
        <v>0</v>
      </c>
      <c r="W49" s="1">
        <v>-2</v>
      </c>
    </row>
    <row r="50" spans="1:23">
      <c r="A50" s="1" t="s">
        <v>70</v>
      </c>
      <c r="B50" s="1">
        <v>9</v>
      </c>
      <c r="C50" s="1">
        <f t="shared" si="6"/>
        <v>1</v>
      </c>
      <c r="D50" s="1" t="s">
        <v>546</v>
      </c>
      <c r="E50" s="2" t="s">
        <v>35</v>
      </c>
      <c r="F50" s="3" t="s">
        <v>241</v>
      </c>
      <c r="G50" s="1">
        <f t="shared" si="1"/>
        <v>1</v>
      </c>
      <c r="H50" s="1" t="s">
        <v>212</v>
      </c>
      <c r="I50" s="1" t="s">
        <v>242</v>
      </c>
      <c r="J50" s="1">
        <f t="shared" si="3"/>
        <v>0</v>
      </c>
      <c r="K50" s="1" t="s">
        <v>243</v>
      </c>
      <c r="L50" s="1">
        <f t="shared" si="2"/>
        <v>0</v>
      </c>
      <c r="M50" s="1" t="s">
        <v>244</v>
      </c>
      <c r="N50" s="1">
        <v>0</v>
      </c>
      <c r="O50" s="1" t="s">
        <v>245</v>
      </c>
      <c r="P50" s="1">
        <f t="shared" si="4"/>
        <v>0</v>
      </c>
      <c r="Q50" s="1" t="s">
        <v>201</v>
      </c>
      <c r="R50" s="1">
        <v>0</v>
      </c>
      <c r="S50" s="1" t="s">
        <v>43</v>
      </c>
      <c r="T50" s="1">
        <f t="shared" si="5"/>
        <v>0</v>
      </c>
      <c r="U50" s="1" t="s">
        <v>246</v>
      </c>
      <c r="V50" s="1">
        <v>0</v>
      </c>
      <c r="W50" s="1">
        <v>-2</v>
      </c>
    </row>
    <row r="51" spans="1:23">
      <c r="A51" s="1" t="s">
        <v>70</v>
      </c>
      <c r="B51" s="1">
        <v>10</v>
      </c>
      <c r="C51" s="1">
        <f t="shared" si="6"/>
        <v>1</v>
      </c>
      <c r="D51" s="1" t="s">
        <v>547</v>
      </c>
      <c r="E51" s="2" t="s">
        <v>35</v>
      </c>
      <c r="F51" s="3" t="s">
        <v>247</v>
      </c>
      <c r="G51" s="1">
        <f t="shared" si="1"/>
        <v>1</v>
      </c>
      <c r="H51" s="1" t="s">
        <v>45</v>
      </c>
      <c r="I51" s="1" t="s">
        <v>248</v>
      </c>
      <c r="J51" s="1">
        <f t="shared" si="3"/>
        <v>0</v>
      </c>
      <c r="K51" s="1" t="s">
        <v>249</v>
      </c>
      <c r="L51" s="1">
        <f t="shared" si="2"/>
        <v>-1</v>
      </c>
      <c r="M51" s="1" t="s">
        <v>250</v>
      </c>
      <c r="N51" s="1">
        <v>1</v>
      </c>
      <c r="O51" s="1" t="s">
        <v>175</v>
      </c>
      <c r="P51" s="1">
        <f t="shared" si="4"/>
        <v>0</v>
      </c>
      <c r="Q51" s="1" t="s">
        <v>251</v>
      </c>
      <c r="R51" s="1">
        <v>0</v>
      </c>
      <c r="S51" s="1" t="s">
        <v>43</v>
      </c>
      <c r="T51" s="1">
        <f t="shared" si="5"/>
        <v>0</v>
      </c>
      <c r="U51" s="1" t="s">
        <v>43</v>
      </c>
      <c r="V51" s="1">
        <v>0</v>
      </c>
      <c r="W51" s="1">
        <v>0</v>
      </c>
    </row>
    <row r="52" spans="1:23">
      <c r="A52" s="1" t="s">
        <v>76</v>
      </c>
      <c r="B52" s="1">
        <v>1</v>
      </c>
      <c r="C52" s="1">
        <f t="shared" si="6"/>
        <v>7</v>
      </c>
      <c r="D52" s="1" t="s">
        <v>548</v>
      </c>
      <c r="E52" s="2" t="s">
        <v>35</v>
      </c>
      <c r="F52" s="3" t="s">
        <v>252</v>
      </c>
      <c r="G52" s="1">
        <f t="shared" si="1"/>
        <v>4</v>
      </c>
      <c r="H52" s="1" t="s">
        <v>37</v>
      </c>
      <c r="I52" s="1" t="s">
        <v>93</v>
      </c>
      <c r="J52" s="1">
        <f t="shared" si="3"/>
        <v>0</v>
      </c>
      <c r="K52" s="1" t="s">
        <v>145</v>
      </c>
      <c r="L52" s="1">
        <f t="shared" si="2"/>
        <v>1</v>
      </c>
      <c r="M52" s="1" t="s">
        <v>253</v>
      </c>
      <c r="N52" s="1">
        <v>1</v>
      </c>
      <c r="O52" s="1" t="s">
        <v>90</v>
      </c>
      <c r="P52" s="1">
        <f t="shared" si="4"/>
        <v>1</v>
      </c>
      <c r="Q52" s="1" t="s">
        <v>42</v>
      </c>
      <c r="R52" s="1">
        <v>0</v>
      </c>
      <c r="S52" s="1" t="s">
        <v>43</v>
      </c>
      <c r="T52" s="1">
        <f t="shared" si="5"/>
        <v>0</v>
      </c>
      <c r="U52" s="1" t="s">
        <v>43</v>
      </c>
      <c r="V52" s="1">
        <v>0</v>
      </c>
      <c r="W52" s="1">
        <v>0</v>
      </c>
    </row>
    <row r="53" spans="1:23">
      <c r="A53" s="1" t="s">
        <v>76</v>
      </c>
      <c r="B53" s="1">
        <v>2</v>
      </c>
      <c r="C53" s="1">
        <f t="shared" si="6"/>
        <v>10</v>
      </c>
      <c r="D53" s="1" t="s">
        <v>549</v>
      </c>
      <c r="E53" s="2" t="s">
        <v>35</v>
      </c>
      <c r="F53" s="3" t="s">
        <v>254</v>
      </c>
      <c r="G53" s="1">
        <f t="shared" si="1"/>
        <v>4</v>
      </c>
      <c r="H53" s="1" t="s">
        <v>37</v>
      </c>
      <c r="I53" s="1" t="s">
        <v>129</v>
      </c>
      <c r="J53" s="1">
        <f t="shared" si="3"/>
        <v>1</v>
      </c>
      <c r="K53" s="1" t="s">
        <v>47</v>
      </c>
      <c r="L53" s="1">
        <f t="shared" si="2"/>
        <v>1</v>
      </c>
      <c r="M53" s="1" t="s">
        <v>255</v>
      </c>
      <c r="N53" s="1">
        <v>1</v>
      </c>
      <c r="O53" s="1" t="s">
        <v>90</v>
      </c>
      <c r="P53" s="1">
        <f t="shared" si="4"/>
        <v>1</v>
      </c>
      <c r="Q53" s="1" t="s">
        <v>42</v>
      </c>
      <c r="R53" s="1">
        <v>0</v>
      </c>
      <c r="S53" s="1" t="s">
        <v>43</v>
      </c>
      <c r="T53" s="1">
        <f t="shared" si="5"/>
        <v>0</v>
      </c>
      <c r="U53" s="1" t="s">
        <v>43</v>
      </c>
      <c r="V53" s="1">
        <v>0</v>
      </c>
      <c r="W53" s="1">
        <v>0</v>
      </c>
    </row>
    <row r="54" spans="1:23">
      <c r="A54" s="1" t="s">
        <v>76</v>
      </c>
      <c r="B54" s="1">
        <v>3</v>
      </c>
      <c r="C54" s="1">
        <f t="shared" si="6"/>
        <v>6</v>
      </c>
      <c r="D54" s="1" t="s">
        <v>550</v>
      </c>
      <c r="E54" s="2" t="s">
        <v>58</v>
      </c>
      <c r="F54" s="3" t="s">
        <v>256</v>
      </c>
      <c r="G54" s="1">
        <f t="shared" si="1"/>
        <v>4</v>
      </c>
      <c r="H54" s="1" t="s">
        <v>37</v>
      </c>
      <c r="I54" s="1" t="s">
        <v>257</v>
      </c>
      <c r="J54" s="1">
        <f t="shared" si="3"/>
        <v>0</v>
      </c>
      <c r="K54" s="1" t="s">
        <v>258</v>
      </c>
      <c r="L54" s="1">
        <f t="shared" si="2"/>
        <v>0</v>
      </c>
      <c r="M54" s="1" t="s">
        <v>259</v>
      </c>
      <c r="N54" s="1">
        <v>1</v>
      </c>
      <c r="O54" s="1" t="s">
        <v>63</v>
      </c>
      <c r="P54" s="1">
        <f t="shared" si="4"/>
        <v>1</v>
      </c>
      <c r="Q54" s="1" t="s">
        <v>42</v>
      </c>
      <c r="R54" s="1">
        <v>0</v>
      </c>
      <c r="S54" s="1" t="s">
        <v>43</v>
      </c>
      <c r="T54" s="1">
        <f t="shared" si="5"/>
        <v>0</v>
      </c>
      <c r="U54" s="1" t="s">
        <v>43</v>
      </c>
      <c r="V54" s="1">
        <v>0</v>
      </c>
      <c r="W54" s="1">
        <v>0</v>
      </c>
    </row>
    <row r="55" spans="1:23">
      <c r="A55" s="1" t="s">
        <v>76</v>
      </c>
      <c r="B55" s="1">
        <v>4</v>
      </c>
      <c r="C55" s="5">
        <f t="shared" si="6"/>
        <v>4</v>
      </c>
      <c r="D55" s="1" t="s">
        <v>551</v>
      </c>
      <c r="E55" s="2" t="s">
        <v>58</v>
      </c>
      <c r="F55" s="3" t="s">
        <v>260</v>
      </c>
      <c r="G55" s="1">
        <f t="shared" si="1"/>
        <v>1</v>
      </c>
      <c r="H55" s="1" t="s">
        <v>37</v>
      </c>
      <c r="I55" s="1" t="s">
        <v>261</v>
      </c>
      <c r="J55" s="1">
        <f t="shared" si="3"/>
        <v>0</v>
      </c>
      <c r="K55" s="1" t="s">
        <v>61</v>
      </c>
      <c r="L55" s="1">
        <f t="shared" si="2"/>
        <v>1</v>
      </c>
      <c r="M55" s="1" t="s">
        <v>262</v>
      </c>
      <c r="N55" s="1">
        <v>0</v>
      </c>
      <c r="O55" s="1" t="s">
        <v>184</v>
      </c>
      <c r="P55" s="1">
        <f t="shared" si="4"/>
        <v>0</v>
      </c>
      <c r="Q55" s="1" t="s">
        <v>263</v>
      </c>
      <c r="R55" s="1">
        <v>2</v>
      </c>
      <c r="S55" s="1" t="s">
        <v>43</v>
      </c>
      <c r="T55" s="1">
        <f t="shared" si="5"/>
        <v>0</v>
      </c>
      <c r="U55" s="1" t="s">
        <v>43</v>
      </c>
      <c r="V55" s="1">
        <v>0</v>
      </c>
      <c r="W55" s="1">
        <v>0</v>
      </c>
    </row>
    <row r="56" spans="1:23">
      <c r="A56" s="1" t="s">
        <v>76</v>
      </c>
      <c r="B56" s="1">
        <v>5</v>
      </c>
      <c r="C56" s="1">
        <f t="shared" si="6"/>
        <v>5</v>
      </c>
      <c r="D56" s="1" t="s">
        <v>552</v>
      </c>
      <c r="E56" s="2" t="s">
        <v>35</v>
      </c>
      <c r="F56" s="3" t="s">
        <v>264</v>
      </c>
      <c r="G56" s="1">
        <f t="shared" si="1"/>
        <v>2</v>
      </c>
      <c r="H56" s="1" t="s">
        <v>45</v>
      </c>
      <c r="I56" s="1" t="s">
        <v>265</v>
      </c>
      <c r="J56" s="1">
        <f t="shared" si="3"/>
        <v>1</v>
      </c>
      <c r="K56" s="1" t="s">
        <v>39</v>
      </c>
      <c r="L56" s="1">
        <f t="shared" si="2"/>
        <v>2</v>
      </c>
      <c r="M56" s="1" t="s">
        <v>266</v>
      </c>
      <c r="N56" s="1">
        <v>0</v>
      </c>
      <c r="O56" s="1" t="s">
        <v>184</v>
      </c>
      <c r="P56" s="1">
        <f t="shared" si="4"/>
        <v>0</v>
      </c>
      <c r="Q56" s="1" t="s">
        <v>69</v>
      </c>
      <c r="R56" s="1">
        <v>0</v>
      </c>
      <c r="S56" s="1" t="s">
        <v>43</v>
      </c>
      <c r="T56" s="1">
        <f t="shared" si="5"/>
        <v>0</v>
      </c>
      <c r="U56" s="1" t="s">
        <v>43</v>
      </c>
      <c r="V56" s="1">
        <v>0</v>
      </c>
      <c r="W56" s="1">
        <v>0</v>
      </c>
    </row>
    <row r="57" spans="1:23">
      <c r="A57" s="1" t="s">
        <v>76</v>
      </c>
      <c r="B57" s="1">
        <v>6</v>
      </c>
      <c r="C57" s="1">
        <f t="shared" si="6"/>
        <v>6</v>
      </c>
      <c r="D57" s="1" t="s">
        <v>553</v>
      </c>
      <c r="E57" s="2" t="s">
        <v>58</v>
      </c>
      <c r="F57" s="3" t="s">
        <v>267</v>
      </c>
      <c r="G57" s="1">
        <f t="shared" si="1"/>
        <v>4</v>
      </c>
      <c r="H57" s="1" t="s">
        <v>45</v>
      </c>
      <c r="I57" s="1" t="s">
        <v>53</v>
      </c>
      <c r="J57" s="1">
        <f t="shared" si="3"/>
        <v>1</v>
      </c>
      <c r="K57" s="1" t="s">
        <v>47</v>
      </c>
      <c r="L57" s="1">
        <f t="shared" si="2"/>
        <v>1</v>
      </c>
      <c r="M57" s="1" t="s">
        <v>268</v>
      </c>
      <c r="N57" s="1">
        <v>0</v>
      </c>
      <c r="O57" s="1" t="s">
        <v>269</v>
      </c>
      <c r="P57" s="1">
        <f t="shared" si="4"/>
        <v>0</v>
      </c>
      <c r="Q57" s="1" t="s">
        <v>42</v>
      </c>
      <c r="R57" s="1">
        <v>0</v>
      </c>
      <c r="S57" s="1">
        <v>4200</v>
      </c>
      <c r="T57" s="1">
        <f t="shared" si="5"/>
        <v>0</v>
      </c>
      <c r="U57" s="1" t="s">
        <v>43</v>
      </c>
      <c r="V57" s="1">
        <v>0</v>
      </c>
      <c r="W57" s="1">
        <v>0</v>
      </c>
    </row>
    <row r="58" spans="1:23">
      <c r="A58" s="1" t="s">
        <v>76</v>
      </c>
      <c r="B58" s="1">
        <v>7</v>
      </c>
      <c r="C58" s="1">
        <f t="shared" si="6"/>
        <v>3</v>
      </c>
      <c r="D58" s="1" t="s">
        <v>554</v>
      </c>
      <c r="E58" s="2" t="s">
        <v>35</v>
      </c>
      <c r="F58" s="3" t="s">
        <v>270</v>
      </c>
      <c r="G58" s="1">
        <f t="shared" si="1"/>
        <v>2</v>
      </c>
      <c r="H58" s="1" t="s">
        <v>37</v>
      </c>
      <c r="I58" s="1" t="s">
        <v>66</v>
      </c>
      <c r="J58" s="1">
        <f t="shared" si="3"/>
        <v>0</v>
      </c>
      <c r="K58" s="1" t="s">
        <v>258</v>
      </c>
      <c r="L58" s="1">
        <f t="shared" si="2"/>
        <v>0</v>
      </c>
      <c r="M58" s="1" t="s">
        <v>271</v>
      </c>
      <c r="N58" s="1">
        <v>1</v>
      </c>
      <c r="O58" s="1" t="s">
        <v>184</v>
      </c>
      <c r="P58" s="1">
        <f t="shared" si="4"/>
        <v>0</v>
      </c>
      <c r="Q58" s="1" t="s">
        <v>69</v>
      </c>
      <c r="R58" s="1">
        <v>0</v>
      </c>
      <c r="S58" s="1" t="s">
        <v>43</v>
      </c>
      <c r="T58" s="1">
        <f t="shared" si="5"/>
        <v>0</v>
      </c>
      <c r="U58" s="1" t="s">
        <v>43</v>
      </c>
      <c r="V58" s="1">
        <v>0</v>
      </c>
      <c r="W58" s="1">
        <v>0</v>
      </c>
    </row>
    <row r="59" spans="1:23">
      <c r="A59" s="1" t="s">
        <v>76</v>
      </c>
      <c r="B59" s="1">
        <v>8</v>
      </c>
      <c r="C59" s="1">
        <f t="shared" si="6"/>
        <v>6</v>
      </c>
      <c r="D59" s="1" t="s">
        <v>555</v>
      </c>
      <c r="E59" s="2" t="s">
        <v>58</v>
      </c>
      <c r="F59" s="3" t="s">
        <v>272</v>
      </c>
      <c r="G59" s="1">
        <f t="shared" si="1"/>
        <v>4</v>
      </c>
      <c r="H59" s="1" t="s">
        <v>37</v>
      </c>
      <c r="I59" s="1" t="s">
        <v>273</v>
      </c>
      <c r="J59" s="1">
        <f t="shared" si="3"/>
        <v>0</v>
      </c>
      <c r="K59" s="1" t="s">
        <v>83</v>
      </c>
      <c r="L59" s="1">
        <f t="shared" si="2"/>
        <v>1</v>
      </c>
      <c r="M59" s="1" t="s">
        <v>274</v>
      </c>
      <c r="N59" s="1">
        <v>0</v>
      </c>
      <c r="O59" s="1" t="s">
        <v>63</v>
      </c>
      <c r="P59" s="1">
        <f t="shared" si="4"/>
        <v>1</v>
      </c>
      <c r="Q59" s="1" t="s">
        <v>42</v>
      </c>
      <c r="R59" s="1">
        <v>0</v>
      </c>
      <c r="S59" s="1" t="s">
        <v>43</v>
      </c>
      <c r="T59" s="1">
        <f t="shared" si="5"/>
        <v>0</v>
      </c>
      <c r="U59" s="1" t="s">
        <v>43</v>
      </c>
      <c r="V59" s="1">
        <v>0</v>
      </c>
      <c r="W59" s="1">
        <v>0</v>
      </c>
    </row>
    <row r="60" spans="1:23">
      <c r="A60" s="1" t="s">
        <v>76</v>
      </c>
      <c r="B60" s="1">
        <v>9</v>
      </c>
      <c r="C60" s="1">
        <f t="shared" si="6"/>
        <v>7</v>
      </c>
      <c r="D60" s="1" t="s">
        <v>556</v>
      </c>
      <c r="E60" s="2" t="s">
        <v>35</v>
      </c>
      <c r="F60" s="3" t="s">
        <v>275</v>
      </c>
      <c r="G60" s="1">
        <f t="shared" si="1"/>
        <v>4</v>
      </c>
      <c r="H60" s="1" t="s">
        <v>37</v>
      </c>
      <c r="I60" s="1" t="s">
        <v>152</v>
      </c>
      <c r="J60" s="1">
        <f t="shared" si="3"/>
        <v>0</v>
      </c>
      <c r="K60" s="1" t="s">
        <v>83</v>
      </c>
      <c r="L60" s="1">
        <f t="shared" si="2"/>
        <v>1</v>
      </c>
      <c r="M60" s="1" t="s">
        <v>276</v>
      </c>
      <c r="N60" s="1">
        <v>1</v>
      </c>
      <c r="O60" s="1" t="s">
        <v>277</v>
      </c>
      <c r="P60" s="1">
        <f t="shared" si="4"/>
        <v>0</v>
      </c>
      <c r="Q60" s="1" t="s">
        <v>42</v>
      </c>
      <c r="R60" s="1">
        <v>0</v>
      </c>
      <c r="S60" s="1">
        <v>12000</v>
      </c>
      <c r="T60" s="1">
        <f t="shared" si="5"/>
        <v>1</v>
      </c>
      <c r="U60" s="1" t="s">
        <v>43</v>
      </c>
      <c r="V60" s="1">
        <v>0</v>
      </c>
      <c r="W60" s="1">
        <v>0</v>
      </c>
    </row>
    <row r="61" spans="1:23">
      <c r="A61" s="1" t="s">
        <v>76</v>
      </c>
      <c r="B61" s="1">
        <v>10</v>
      </c>
      <c r="C61" s="1">
        <f t="shared" si="6"/>
        <v>3</v>
      </c>
      <c r="D61" s="1" t="s">
        <v>556</v>
      </c>
      <c r="E61" s="2" t="s">
        <v>35</v>
      </c>
      <c r="F61" s="3" t="s">
        <v>278</v>
      </c>
      <c r="G61" s="1">
        <f t="shared" si="1"/>
        <v>4</v>
      </c>
      <c r="H61" s="1" t="s">
        <v>43</v>
      </c>
      <c r="J61" s="1">
        <f t="shared" si="3"/>
        <v>0</v>
      </c>
      <c r="K61" s="1" t="s">
        <v>279</v>
      </c>
      <c r="L61" s="1">
        <f t="shared" si="2"/>
        <v>-1</v>
      </c>
      <c r="M61" s="1" t="s">
        <v>280</v>
      </c>
      <c r="N61" s="1">
        <v>0</v>
      </c>
      <c r="O61" s="1" t="s">
        <v>175</v>
      </c>
      <c r="P61" s="1">
        <f t="shared" si="4"/>
        <v>0</v>
      </c>
      <c r="Q61" s="1" t="s">
        <v>42</v>
      </c>
      <c r="R61" s="1">
        <v>0</v>
      </c>
      <c r="S61" s="1" t="s">
        <v>43</v>
      </c>
      <c r="T61" s="1">
        <f t="shared" si="5"/>
        <v>0</v>
      </c>
      <c r="U61" s="1" t="s">
        <v>43</v>
      </c>
      <c r="V61" s="1">
        <v>0</v>
      </c>
      <c r="W61" s="1">
        <v>0</v>
      </c>
    </row>
    <row r="62" spans="1:23">
      <c r="A62" s="1" t="s">
        <v>81</v>
      </c>
      <c r="B62" s="1">
        <v>1</v>
      </c>
      <c r="C62" s="5">
        <f t="shared" si="6"/>
        <v>10</v>
      </c>
      <c r="D62" s="1" t="s">
        <v>557</v>
      </c>
      <c r="E62" s="2" t="s">
        <v>58</v>
      </c>
      <c r="F62" s="3" t="s">
        <v>281</v>
      </c>
      <c r="G62" s="1">
        <f t="shared" si="1"/>
        <v>4</v>
      </c>
      <c r="H62" s="1" t="s">
        <v>45</v>
      </c>
      <c r="I62" s="1" t="s">
        <v>53</v>
      </c>
      <c r="J62" s="1">
        <f t="shared" si="3"/>
        <v>1</v>
      </c>
      <c r="K62" s="1" t="s">
        <v>39</v>
      </c>
      <c r="L62" s="1">
        <f t="shared" si="2"/>
        <v>2</v>
      </c>
      <c r="M62" s="1" t="s">
        <v>282</v>
      </c>
      <c r="N62" s="1">
        <v>1</v>
      </c>
      <c r="O62" s="1" t="s">
        <v>189</v>
      </c>
      <c r="P62" s="1">
        <f t="shared" si="4"/>
        <v>1</v>
      </c>
      <c r="Q62" s="1" t="s">
        <v>42</v>
      </c>
      <c r="R62" s="1">
        <v>2</v>
      </c>
      <c r="S62" s="1">
        <v>10000</v>
      </c>
      <c r="T62" s="1">
        <f t="shared" si="5"/>
        <v>1</v>
      </c>
      <c r="U62" s="1" t="s">
        <v>43</v>
      </c>
      <c r="V62" s="1">
        <v>0</v>
      </c>
      <c r="W62" s="1">
        <v>0</v>
      </c>
    </row>
    <row r="63" spans="1:23">
      <c r="A63" s="1" t="s">
        <v>81</v>
      </c>
      <c r="B63" s="1">
        <v>2</v>
      </c>
      <c r="C63" s="1">
        <f t="shared" si="6"/>
        <v>9</v>
      </c>
      <c r="D63" s="1" t="s">
        <v>558</v>
      </c>
      <c r="E63" s="2" t="s">
        <v>35</v>
      </c>
      <c r="F63" s="3" t="s">
        <v>283</v>
      </c>
      <c r="G63" s="1">
        <f t="shared" si="1"/>
        <v>4</v>
      </c>
      <c r="H63" s="1" t="s">
        <v>37</v>
      </c>
      <c r="I63" s="1" t="s">
        <v>38</v>
      </c>
      <c r="J63" s="1">
        <f t="shared" si="3"/>
        <v>1</v>
      </c>
      <c r="K63" s="1" t="s">
        <v>39</v>
      </c>
      <c r="L63" s="1">
        <f t="shared" si="2"/>
        <v>2</v>
      </c>
      <c r="M63" s="1" t="s">
        <v>284</v>
      </c>
      <c r="N63" s="1">
        <v>1</v>
      </c>
      <c r="O63" s="1" t="s">
        <v>56</v>
      </c>
      <c r="P63" s="1">
        <f t="shared" si="4"/>
        <v>1</v>
      </c>
      <c r="Q63" s="1" t="s">
        <v>42</v>
      </c>
      <c r="R63" s="1">
        <v>0</v>
      </c>
      <c r="S63" s="1" t="s">
        <v>43</v>
      </c>
      <c r="T63" s="1">
        <f t="shared" si="5"/>
        <v>0</v>
      </c>
      <c r="U63" s="1" t="s">
        <v>43</v>
      </c>
      <c r="V63" s="1">
        <v>0</v>
      </c>
      <c r="W63" s="1">
        <v>0</v>
      </c>
    </row>
    <row r="64" spans="1:23">
      <c r="A64" s="1" t="s">
        <v>81</v>
      </c>
      <c r="B64" s="1">
        <v>3</v>
      </c>
      <c r="C64" s="1">
        <f t="shared" si="6"/>
        <v>4</v>
      </c>
      <c r="D64" s="1" t="s">
        <v>559</v>
      </c>
      <c r="E64" s="2" t="s">
        <v>58</v>
      </c>
      <c r="F64" s="3" t="s">
        <v>285</v>
      </c>
      <c r="G64" s="1">
        <f t="shared" si="1"/>
        <v>4</v>
      </c>
      <c r="H64" s="1" t="s">
        <v>37</v>
      </c>
      <c r="I64" s="1" t="s">
        <v>178</v>
      </c>
      <c r="J64" s="1">
        <f t="shared" si="3"/>
        <v>0</v>
      </c>
      <c r="K64" s="1" t="s">
        <v>47</v>
      </c>
      <c r="L64" s="1">
        <f t="shared" si="2"/>
        <v>1</v>
      </c>
      <c r="M64" s="1" t="s">
        <v>286</v>
      </c>
      <c r="N64" s="1">
        <v>0</v>
      </c>
      <c r="O64" s="1" t="s">
        <v>56</v>
      </c>
      <c r="P64" s="1">
        <f t="shared" si="4"/>
        <v>1</v>
      </c>
      <c r="Q64" s="1" t="s">
        <v>42</v>
      </c>
      <c r="R64" s="1">
        <v>0</v>
      </c>
      <c r="S64" s="1" t="s">
        <v>43</v>
      </c>
      <c r="T64" s="1">
        <f t="shared" si="5"/>
        <v>0</v>
      </c>
      <c r="U64" s="1" t="s">
        <v>287</v>
      </c>
      <c r="V64" s="1">
        <v>0</v>
      </c>
      <c r="W64" s="1">
        <v>-2</v>
      </c>
    </row>
    <row r="65" spans="1:23">
      <c r="A65" s="1" t="s">
        <v>81</v>
      </c>
      <c r="B65" s="1">
        <v>4</v>
      </c>
      <c r="C65" s="1">
        <f t="shared" si="6"/>
        <v>8</v>
      </c>
      <c r="D65" s="1" t="s">
        <v>560</v>
      </c>
      <c r="E65" s="2" t="s">
        <v>35</v>
      </c>
      <c r="F65" s="3" t="s">
        <v>288</v>
      </c>
      <c r="G65" s="1">
        <f t="shared" si="1"/>
        <v>4</v>
      </c>
      <c r="H65" s="1" t="s">
        <v>37</v>
      </c>
      <c r="I65" s="1" t="s">
        <v>187</v>
      </c>
      <c r="J65" s="1">
        <f t="shared" si="3"/>
        <v>1</v>
      </c>
      <c r="K65" s="1" t="s">
        <v>61</v>
      </c>
      <c r="L65" s="1">
        <f t="shared" si="2"/>
        <v>1</v>
      </c>
      <c r="M65" s="1" t="s">
        <v>289</v>
      </c>
      <c r="N65" s="1">
        <v>1</v>
      </c>
      <c r="O65" s="1" t="s">
        <v>290</v>
      </c>
      <c r="P65" s="1">
        <f t="shared" si="4"/>
        <v>0</v>
      </c>
      <c r="Q65" s="1" t="s">
        <v>42</v>
      </c>
      <c r="R65" s="1">
        <v>0</v>
      </c>
      <c r="S65" s="1">
        <v>13000</v>
      </c>
      <c r="T65" s="1">
        <f t="shared" si="5"/>
        <v>1</v>
      </c>
      <c r="U65" s="1" t="s">
        <v>43</v>
      </c>
      <c r="V65" s="1">
        <v>0</v>
      </c>
      <c r="W65" s="1">
        <v>0</v>
      </c>
    </row>
    <row r="66" spans="1:23">
      <c r="A66" s="1" t="s">
        <v>81</v>
      </c>
      <c r="B66" s="1">
        <v>5</v>
      </c>
      <c r="C66" s="5">
        <f t="shared" si="6"/>
        <v>6</v>
      </c>
      <c r="D66" s="1" t="s">
        <v>561</v>
      </c>
      <c r="E66" s="2" t="s">
        <v>58</v>
      </c>
      <c r="F66" s="3" t="s">
        <v>291</v>
      </c>
      <c r="G66" s="1">
        <f t="shared" ref="G66:G129" si="7">IF(Q66="ノーザンファーム",4,IF(OR(Q66="社台ファーム",Q66="ノースヒルズ"),2,1))</f>
        <v>1</v>
      </c>
      <c r="H66" s="1" t="s">
        <v>37</v>
      </c>
      <c r="I66" s="1" t="s">
        <v>292</v>
      </c>
      <c r="J66" s="1">
        <f t="shared" si="3"/>
        <v>0</v>
      </c>
      <c r="K66" s="1" t="s">
        <v>54</v>
      </c>
      <c r="L66" s="1">
        <f t="shared" ref="L66:L129" si="8">IF(K66="ディープインパクト",2,IF(OR(K66="ハーツクライ",K66="ダイワメジャー",K66="キズナ",K66="エピファネイア",K66="キングカメハメハ",K66="ロードカナロア",K66="モーリス",K66="ドゥラメンテ"),1,IF(OR(K66="キンシャサノキセキ",K66="スクリーンヒーロー",K66="ヘニーヒューズ",K66="オルフェーヴル",K66="ジャスタウェイ",K66="ルーラーシップ"),0,-1)))</f>
        <v>1</v>
      </c>
      <c r="M66" s="1" t="s">
        <v>293</v>
      </c>
      <c r="N66" s="1">
        <v>1</v>
      </c>
      <c r="O66" s="1" t="s">
        <v>90</v>
      </c>
      <c r="P66" s="1">
        <f t="shared" si="4"/>
        <v>1</v>
      </c>
      <c r="Q66" s="1" t="s">
        <v>263</v>
      </c>
      <c r="R66" s="1">
        <v>2</v>
      </c>
      <c r="S66" s="1" t="s">
        <v>43</v>
      </c>
      <c r="T66" s="1">
        <f t="shared" si="5"/>
        <v>0</v>
      </c>
      <c r="U66" s="1" t="s">
        <v>43</v>
      </c>
      <c r="V66" s="1">
        <v>0</v>
      </c>
      <c r="W66" s="1">
        <v>0</v>
      </c>
    </row>
    <row r="67" spans="1:23">
      <c r="A67" s="1" t="s">
        <v>81</v>
      </c>
      <c r="B67" s="1">
        <v>6</v>
      </c>
      <c r="C67" s="1">
        <f t="shared" si="6"/>
        <v>4</v>
      </c>
      <c r="D67" s="1" t="s">
        <v>562</v>
      </c>
      <c r="E67" s="2" t="s">
        <v>35</v>
      </c>
      <c r="F67" s="3" t="s">
        <v>294</v>
      </c>
      <c r="G67" s="1">
        <f t="shared" si="7"/>
        <v>1</v>
      </c>
      <c r="H67" s="1" t="s">
        <v>37</v>
      </c>
      <c r="I67" s="1" t="s">
        <v>187</v>
      </c>
      <c r="J67" s="1">
        <f t="shared" ref="J67:J130" si="9">IF(OR(I67="友道康夫",I67="藤沢和雄",I67="中内田充正",I67="池江泰寿",I67="国枝栄",I67="藤原英昭",I67="堀宣行",I67="木村哲也",I67="手塚貴久"),1,0)</f>
        <v>1</v>
      </c>
      <c r="K67" s="1" t="s">
        <v>221</v>
      </c>
      <c r="L67" s="1">
        <f t="shared" si="8"/>
        <v>1</v>
      </c>
      <c r="M67" s="1" t="s">
        <v>295</v>
      </c>
      <c r="N67" s="1">
        <v>0</v>
      </c>
      <c r="O67" s="1" t="s">
        <v>90</v>
      </c>
      <c r="P67" s="1">
        <f t="shared" ref="P67:P130" si="10">IF(OR(O67="金子真人ホールディングス",O67="ダノックス",O67="シルクレーシング",O67="サンデーレーシング",O67="キャロットファーム",O67="サトミホースカンパニー"),1,0)</f>
        <v>1</v>
      </c>
      <c r="Q67" s="1" t="s">
        <v>263</v>
      </c>
      <c r="R67" s="1">
        <v>0</v>
      </c>
      <c r="S67" s="1" t="s">
        <v>43</v>
      </c>
      <c r="T67" s="1">
        <f t="shared" ref="T67:T130" si="11">IF(S67="",0,IF(S67&gt;=5000,1,0))</f>
        <v>0</v>
      </c>
      <c r="U67" s="1" t="s">
        <v>43</v>
      </c>
      <c r="V67" s="1">
        <v>0</v>
      </c>
      <c r="W67" s="1">
        <v>0</v>
      </c>
    </row>
    <row r="68" spans="1:23">
      <c r="A68" s="1" t="s">
        <v>81</v>
      </c>
      <c r="B68" s="1">
        <v>7</v>
      </c>
      <c r="C68" s="1">
        <f t="shared" si="6"/>
        <v>2</v>
      </c>
      <c r="D68" s="1" t="s">
        <v>563</v>
      </c>
      <c r="E68" s="2" t="s">
        <v>58</v>
      </c>
      <c r="F68" s="3" t="s">
        <v>296</v>
      </c>
      <c r="G68" s="1">
        <f t="shared" si="7"/>
        <v>4</v>
      </c>
      <c r="H68" s="1" t="s">
        <v>37</v>
      </c>
      <c r="I68" s="1" t="s">
        <v>60</v>
      </c>
      <c r="J68" s="1">
        <f t="shared" si="9"/>
        <v>0</v>
      </c>
      <c r="K68" s="1" t="s">
        <v>78</v>
      </c>
      <c r="L68" s="1">
        <f t="shared" si="8"/>
        <v>-1</v>
      </c>
      <c r="M68" s="1" t="s">
        <v>297</v>
      </c>
      <c r="N68" s="1">
        <v>0</v>
      </c>
      <c r="O68" s="1" t="s">
        <v>90</v>
      </c>
      <c r="P68" s="1">
        <f t="shared" si="10"/>
        <v>1</v>
      </c>
      <c r="Q68" s="1" t="s">
        <v>42</v>
      </c>
      <c r="R68" s="1">
        <v>0</v>
      </c>
      <c r="S68" s="1" t="s">
        <v>43</v>
      </c>
      <c r="T68" s="1">
        <f t="shared" si="11"/>
        <v>0</v>
      </c>
      <c r="U68" s="1" t="s">
        <v>298</v>
      </c>
      <c r="V68" s="1">
        <v>0</v>
      </c>
      <c r="W68" s="1">
        <v>-2</v>
      </c>
    </row>
    <row r="69" spans="1:23">
      <c r="A69" s="1" t="s">
        <v>81</v>
      </c>
      <c r="B69" s="1">
        <v>8</v>
      </c>
      <c r="C69" s="1">
        <f t="shared" si="6"/>
        <v>8</v>
      </c>
      <c r="D69" s="1" t="s">
        <v>564</v>
      </c>
      <c r="E69" s="2" t="s">
        <v>35</v>
      </c>
      <c r="F69" s="3" t="s">
        <v>299</v>
      </c>
      <c r="G69" s="1">
        <f t="shared" si="7"/>
        <v>4</v>
      </c>
      <c r="H69" s="1" t="s">
        <v>37</v>
      </c>
      <c r="I69" s="1" t="s">
        <v>187</v>
      </c>
      <c r="J69" s="1">
        <f t="shared" si="9"/>
        <v>1</v>
      </c>
      <c r="K69" s="1" t="s">
        <v>39</v>
      </c>
      <c r="L69" s="1">
        <f t="shared" si="8"/>
        <v>2</v>
      </c>
      <c r="M69" s="1" t="s">
        <v>300</v>
      </c>
      <c r="N69" s="1">
        <v>0</v>
      </c>
      <c r="O69" s="1" t="s">
        <v>175</v>
      </c>
      <c r="P69" s="1">
        <f t="shared" si="10"/>
        <v>0</v>
      </c>
      <c r="Q69" s="1" t="s">
        <v>42</v>
      </c>
      <c r="R69" s="1">
        <v>0</v>
      </c>
      <c r="S69" s="1">
        <v>18000</v>
      </c>
      <c r="T69" s="1">
        <f t="shared" si="11"/>
        <v>1</v>
      </c>
      <c r="U69" s="1" t="s">
        <v>43</v>
      </c>
      <c r="V69" s="1">
        <v>0</v>
      </c>
      <c r="W69" s="1">
        <v>0</v>
      </c>
    </row>
    <row r="70" spans="1:23">
      <c r="A70" s="1" t="s">
        <v>81</v>
      </c>
      <c r="B70" s="1">
        <v>9</v>
      </c>
      <c r="C70" s="5">
        <f t="shared" si="6"/>
        <v>7</v>
      </c>
      <c r="D70" s="1" t="s">
        <v>565</v>
      </c>
      <c r="E70" s="2" t="s">
        <v>58</v>
      </c>
      <c r="F70" s="3" t="s">
        <v>301</v>
      </c>
      <c r="G70" s="1">
        <f t="shared" si="7"/>
        <v>4</v>
      </c>
      <c r="H70" s="1" t="s">
        <v>37</v>
      </c>
      <c r="I70" s="1" t="s">
        <v>302</v>
      </c>
      <c r="J70" s="1">
        <f t="shared" si="9"/>
        <v>0</v>
      </c>
      <c r="K70" s="1" t="s">
        <v>47</v>
      </c>
      <c r="L70" s="1">
        <f t="shared" si="8"/>
        <v>1</v>
      </c>
      <c r="M70" s="1" t="s">
        <v>303</v>
      </c>
      <c r="N70" s="1">
        <v>0</v>
      </c>
      <c r="O70" s="1" t="s">
        <v>304</v>
      </c>
      <c r="P70" s="1">
        <f t="shared" si="10"/>
        <v>0</v>
      </c>
      <c r="Q70" s="1" t="s">
        <v>42</v>
      </c>
      <c r="R70" s="1">
        <v>2</v>
      </c>
      <c r="S70" s="1" t="s">
        <v>43</v>
      </c>
      <c r="T70" s="1">
        <f t="shared" si="11"/>
        <v>0</v>
      </c>
      <c r="U70" s="1" t="s">
        <v>43</v>
      </c>
      <c r="V70" s="1">
        <v>0</v>
      </c>
      <c r="W70" s="1">
        <v>0</v>
      </c>
    </row>
    <row r="71" spans="1:23">
      <c r="A71" s="1" t="s">
        <v>81</v>
      </c>
      <c r="B71" s="1">
        <v>10</v>
      </c>
      <c r="C71" s="1">
        <f t="shared" si="6"/>
        <v>6</v>
      </c>
      <c r="D71" s="1" t="s">
        <v>566</v>
      </c>
      <c r="E71" s="2" t="s">
        <v>35</v>
      </c>
      <c r="F71" s="3" t="s">
        <v>305</v>
      </c>
      <c r="G71" s="1">
        <f t="shared" si="7"/>
        <v>4</v>
      </c>
      <c r="H71" s="1" t="s">
        <v>45</v>
      </c>
      <c r="I71" s="1" t="s">
        <v>103</v>
      </c>
      <c r="J71" s="1">
        <f t="shared" si="9"/>
        <v>1</v>
      </c>
      <c r="K71" s="1" t="s">
        <v>243</v>
      </c>
      <c r="L71" s="1">
        <f t="shared" si="8"/>
        <v>0</v>
      </c>
      <c r="M71" s="1" t="s">
        <v>306</v>
      </c>
      <c r="N71" s="1">
        <v>0</v>
      </c>
      <c r="O71" s="1" t="s">
        <v>90</v>
      </c>
      <c r="P71" s="1">
        <f t="shared" si="10"/>
        <v>1</v>
      </c>
      <c r="Q71" s="1" t="s">
        <v>42</v>
      </c>
      <c r="R71" s="1">
        <v>0</v>
      </c>
      <c r="S71" s="1" t="s">
        <v>43</v>
      </c>
      <c r="T71" s="1">
        <f t="shared" si="11"/>
        <v>0</v>
      </c>
      <c r="U71" s="1" t="s">
        <v>43</v>
      </c>
      <c r="V71" s="1">
        <v>0</v>
      </c>
      <c r="W71" s="1">
        <v>0</v>
      </c>
    </row>
    <row r="72" spans="1:23">
      <c r="A72" s="1" t="s">
        <v>85</v>
      </c>
      <c r="B72" s="1">
        <v>1</v>
      </c>
      <c r="C72" s="1">
        <f t="shared" si="6"/>
        <v>8</v>
      </c>
      <c r="D72" s="1" t="s">
        <v>567</v>
      </c>
      <c r="E72" s="2" t="s">
        <v>58</v>
      </c>
      <c r="F72" s="3" t="s">
        <v>307</v>
      </c>
      <c r="G72" s="1">
        <f t="shared" si="7"/>
        <v>4</v>
      </c>
      <c r="H72" s="1" t="s">
        <v>37</v>
      </c>
      <c r="I72" s="1" t="s">
        <v>87</v>
      </c>
      <c r="J72" s="1">
        <f t="shared" si="9"/>
        <v>0</v>
      </c>
      <c r="K72" s="1" t="s">
        <v>39</v>
      </c>
      <c r="L72" s="1">
        <f t="shared" si="8"/>
        <v>2</v>
      </c>
      <c r="M72" s="1" t="s">
        <v>308</v>
      </c>
      <c r="N72" s="1">
        <v>1</v>
      </c>
      <c r="O72" s="1" t="s">
        <v>56</v>
      </c>
      <c r="P72" s="1">
        <f t="shared" si="10"/>
        <v>1</v>
      </c>
      <c r="Q72" s="1" t="s">
        <v>42</v>
      </c>
      <c r="R72" s="1">
        <v>0</v>
      </c>
      <c r="S72" s="1" t="s">
        <v>43</v>
      </c>
      <c r="T72" s="1">
        <f t="shared" si="11"/>
        <v>0</v>
      </c>
      <c r="U72" s="1" t="s">
        <v>43</v>
      </c>
      <c r="V72" s="1">
        <v>0</v>
      </c>
      <c r="W72" s="1">
        <v>0</v>
      </c>
    </row>
    <row r="73" spans="1:23">
      <c r="A73" s="1" t="s">
        <v>85</v>
      </c>
      <c r="B73" s="1">
        <v>2</v>
      </c>
      <c r="C73" s="1">
        <f t="shared" si="6"/>
        <v>5</v>
      </c>
      <c r="D73" s="1" t="s">
        <v>568</v>
      </c>
      <c r="E73" s="2" t="s">
        <v>35</v>
      </c>
      <c r="F73" s="3" t="s">
        <v>309</v>
      </c>
      <c r="G73" s="1">
        <f t="shared" si="7"/>
        <v>2</v>
      </c>
      <c r="H73" s="1" t="s">
        <v>45</v>
      </c>
      <c r="I73" s="1" t="s">
        <v>310</v>
      </c>
      <c r="J73" s="1">
        <f t="shared" si="9"/>
        <v>0</v>
      </c>
      <c r="K73" s="1" t="s">
        <v>39</v>
      </c>
      <c r="L73" s="1">
        <f t="shared" si="8"/>
        <v>2</v>
      </c>
      <c r="M73" s="1" t="s">
        <v>311</v>
      </c>
      <c r="N73" s="1">
        <v>1</v>
      </c>
      <c r="O73" s="1" t="s">
        <v>312</v>
      </c>
      <c r="P73" s="1">
        <f t="shared" si="10"/>
        <v>0</v>
      </c>
      <c r="Q73" s="1" t="s">
        <v>69</v>
      </c>
      <c r="R73" s="1">
        <v>0</v>
      </c>
      <c r="S73" s="1" t="s">
        <v>43</v>
      </c>
      <c r="T73" s="1">
        <f t="shared" si="11"/>
        <v>0</v>
      </c>
      <c r="U73" s="1" t="s">
        <v>43</v>
      </c>
      <c r="V73" s="1">
        <v>0</v>
      </c>
      <c r="W73" s="1">
        <v>0</v>
      </c>
    </row>
    <row r="74" spans="1:23">
      <c r="A74" s="1" t="s">
        <v>85</v>
      </c>
      <c r="B74" s="1">
        <v>3</v>
      </c>
      <c r="C74" s="1">
        <f t="shared" si="6"/>
        <v>7</v>
      </c>
      <c r="D74" s="1" t="s">
        <v>569</v>
      </c>
      <c r="E74" s="2" t="s">
        <v>35</v>
      </c>
      <c r="F74" s="3" t="s">
        <v>313</v>
      </c>
      <c r="G74" s="1">
        <f t="shared" si="7"/>
        <v>4</v>
      </c>
      <c r="H74" s="1" t="s">
        <v>45</v>
      </c>
      <c r="I74" s="1" t="s">
        <v>53</v>
      </c>
      <c r="J74" s="1">
        <f t="shared" si="9"/>
        <v>1</v>
      </c>
      <c r="K74" s="1" t="s">
        <v>47</v>
      </c>
      <c r="L74" s="1">
        <f t="shared" si="8"/>
        <v>1</v>
      </c>
      <c r="M74" s="1" t="s">
        <v>314</v>
      </c>
      <c r="N74" s="1">
        <v>0</v>
      </c>
      <c r="O74" s="1" t="s">
        <v>90</v>
      </c>
      <c r="P74" s="1">
        <f t="shared" si="10"/>
        <v>1</v>
      </c>
      <c r="Q74" s="1" t="s">
        <v>42</v>
      </c>
      <c r="R74" s="1">
        <v>0</v>
      </c>
      <c r="S74" s="1" t="s">
        <v>43</v>
      </c>
      <c r="T74" s="1">
        <f t="shared" si="11"/>
        <v>0</v>
      </c>
      <c r="U74" s="1" t="s">
        <v>43</v>
      </c>
      <c r="V74" s="1">
        <v>0</v>
      </c>
      <c r="W74" s="1">
        <v>0</v>
      </c>
    </row>
    <row r="75" spans="1:23">
      <c r="A75" s="1" t="s">
        <v>85</v>
      </c>
      <c r="B75" s="1">
        <v>4</v>
      </c>
      <c r="C75" s="1">
        <f t="shared" si="6"/>
        <v>8</v>
      </c>
      <c r="D75" s="1" t="s">
        <v>570</v>
      </c>
      <c r="E75" s="2" t="s">
        <v>58</v>
      </c>
      <c r="F75" s="3" t="s">
        <v>315</v>
      </c>
      <c r="G75" s="1">
        <f t="shared" si="7"/>
        <v>4</v>
      </c>
      <c r="H75" s="1" t="s">
        <v>37</v>
      </c>
      <c r="I75" s="1" t="s">
        <v>187</v>
      </c>
      <c r="J75" s="1">
        <f t="shared" si="9"/>
        <v>1</v>
      </c>
      <c r="K75" s="1" t="s">
        <v>54</v>
      </c>
      <c r="L75" s="1">
        <f t="shared" si="8"/>
        <v>1</v>
      </c>
      <c r="M75" s="1" t="s">
        <v>316</v>
      </c>
      <c r="N75" s="1">
        <v>0</v>
      </c>
      <c r="O75" s="1" t="s">
        <v>317</v>
      </c>
      <c r="P75" s="1">
        <f t="shared" si="10"/>
        <v>1</v>
      </c>
      <c r="Q75" s="1" t="s">
        <v>42</v>
      </c>
      <c r="R75" s="1">
        <v>0</v>
      </c>
      <c r="S75" s="1">
        <v>16500</v>
      </c>
      <c r="T75" s="1">
        <f t="shared" si="11"/>
        <v>1</v>
      </c>
      <c r="U75" s="1" t="s">
        <v>43</v>
      </c>
      <c r="V75" s="1">
        <v>0</v>
      </c>
      <c r="W75" s="1">
        <v>0</v>
      </c>
    </row>
    <row r="76" spans="1:23">
      <c r="A76" s="1" t="s">
        <v>85</v>
      </c>
      <c r="B76" s="1">
        <v>5</v>
      </c>
      <c r="C76" s="1">
        <f t="shared" si="6"/>
        <v>9</v>
      </c>
      <c r="D76" s="1" t="s">
        <v>571</v>
      </c>
      <c r="E76" s="2" t="s">
        <v>35</v>
      </c>
      <c r="F76" s="3" t="s">
        <v>318</v>
      </c>
      <c r="G76" s="1">
        <f t="shared" si="7"/>
        <v>4</v>
      </c>
      <c r="H76" s="1" t="s">
        <v>37</v>
      </c>
      <c r="I76" s="1" t="s">
        <v>156</v>
      </c>
      <c r="J76" s="1">
        <f t="shared" si="9"/>
        <v>1</v>
      </c>
      <c r="K76" s="1" t="s">
        <v>39</v>
      </c>
      <c r="L76" s="1">
        <f t="shared" si="8"/>
        <v>2</v>
      </c>
      <c r="M76" s="1" t="s">
        <v>319</v>
      </c>
      <c r="N76" s="1">
        <v>1</v>
      </c>
      <c r="O76" s="1" t="s">
        <v>90</v>
      </c>
      <c r="P76" s="1">
        <f t="shared" si="10"/>
        <v>1</v>
      </c>
      <c r="Q76" s="1" t="s">
        <v>42</v>
      </c>
      <c r="R76" s="1">
        <v>0</v>
      </c>
      <c r="S76" s="1" t="s">
        <v>43</v>
      </c>
      <c r="T76" s="1">
        <f t="shared" si="11"/>
        <v>0</v>
      </c>
      <c r="U76" s="1" t="s">
        <v>43</v>
      </c>
      <c r="V76" s="1">
        <v>0</v>
      </c>
      <c r="W76" s="1">
        <v>0</v>
      </c>
    </row>
    <row r="77" spans="1:23">
      <c r="A77" s="1" t="s">
        <v>85</v>
      </c>
      <c r="B77" s="1">
        <v>6</v>
      </c>
      <c r="C77" s="1">
        <f t="shared" si="6"/>
        <v>8</v>
      </c>
      <c r="D77" s="1" t="s">
        <v>572</v>
      </c>
      <c r="E77" s="2" t="s">
        <v>35</v>
      </c>
      <c r="F77" s="3" t="s">
        <v>320</v>
      </c>
      <c r="G77" s="1">
        <f t="shared" si="7"/>
        <v>4</v>
      </c>
      <c r="H77" s="1" t="s">
        <v>45</v>
      </c>
      <c r="I77" s="1" t="s">
        <v>321</v>
      </c>
      <c r="J77" s="1">
        <f t="shared" si="9"/>
        <v>0</v>
      </c>
      <c r="K77" s="1" t="s">
        <v>39</v>
      </c>
      <c r="L77" s="1">
        <f t="shared" si="8"/>
        <v>2</v>
      </c>
      <c r="M77" s="1" t="s">
        <v>322</v>
      </c>
      <c r="N77" s="1">
        <v>1</v>
      </c>
      <c r="O77" s="1" t="s">
        <v>63</v>
      </c>
      <c r="P77" s="1">
        <f t="shared" si="10"/>
        <v>1</v>
      </c>
      <c r="Q77" s="1" t="s">
        <v>42</v>
      </c>
      <c r="R77" s="1">
        <v>0</v>
      </c>
      <c r="S77" s="1" t="s">
        <v>43</v>
      </c>
      <c r="T77" s="1">
        <f t="shared" si="11"/>
        <v>0</v>
      </c>
      <c r="U77" s="1" t="s">
        <v>43</v>
      </c>
      <c r="V77" s="1">
        <v>0</v>
      </c>
      <c r="W77" s="1">
        <v>0</v>
      </c>
    </row>
    <row r="78" spans="1:23">
      <c r="A78" s="1" t="s">
        <v>85</v>
      </c>
      <c r="B78" s="1">
        <v>7</v>
      </c>
      <c r="C78" s="1">
        <f t="shared" si="6"/>
        <v>2</v>
      </c>
      <c r="D78" s="1" t="s">
        <v>573</v>
      </c>
      <c r="E78" s="2" t="s">
        <v>35</v>
      </c>
      <c r="F78" s="3" t="s">
        <v>323</v>
      </c>
      <c r="G78" s="1">
        <f t="shared" si="7"/>
        <v>1</v>
      </c>
      <c r="H78" s="1" t="s">
        <v>37</v>
      </c>
      <c r="I78" s="1" t="s">
        <v>302</v>
      </c>
      <c r="J78" s="1">
        <f t="shared" si="9"/>
        <v>0</v>
      </c>
      <c r="K78" s="1" t="s">
        <v>258</v>
      </c>
      <c r="L78" s="1">
        <f t="shared" si="8"/>
        <v>0</v>
      </c>
      <c r="M78" s="1" t="s">
        <v>324</v>
      </c>
      <c r="N78" s="1">
        <v>0</v>
      </c>
      <c r="O78" s="1" t="s">
        <v>325</v>
      </c>
      <c r="P78" s="1">
        <f t="shared" si="10"/>
        <v>1</v>
      </c>
      <c r="Q78" s="1" t="s">
        <v>326</v>
      </c>
      <c r="R78" s="1">
        <v>0</v>
      </c>
      <c r="S78" s="1">
        <v>3400</v>
      </c>
      <c r="T78" s="1">
        <f t="shared" si="11"/>
        <v>0</v>
      </c>
      <c r="U78" s="1" t="s">
        <v>43</v>
      </c>
      <c r="V78" s="1">
        <v>0</v>
      </c>
      <c r="W78" s="1">
        <v>0</v>
      </c>
    </row>
    <row r="79" spans="1:23">
      <c r="A79" s="1" t="s">
        <v>85</v>
      </c>
      <c r="B79" s="1">
        <v>8</v>
      </c>
      <c r="C79" s="1">
        <f t="shared" si="6"/>
        <v>7</v>
      </c>
      <c r="D79" s="1" t="s">
        <v>574</v>
      </c>
      <c r="E79" s="2" t="s">
        <v>58</v>
      </c>
      <c r="F79" s="3" t="s">
        <v>327</v>
      </c>
      <c r="G79" s="1">
        <f t="shared" si="7"/>
        <v>4</v>
      </c>
      <c r="H79" s="1" t="s">
        <v>45</v>
      </c>
      <c r="I79" s="1" t="s">
        <v>310</v>
      </c>
      <c r="J79" s="1">
        <f t="shared" si="9"/>
        <v>0</v>
      </c>
      <c r="K79" s="1" t="s">
        <v>221</v>
      </c>
      <c r="L79" s="1">
        <f t="shared" si="8"/>
        <v>1</v>
      </c>
      <c r="M79" s="1" t="s">
        <v>328</v>
      </c>
      <c r="N79" s="1">
        <v>1</v>
      </c>
      <c r="O79" s="1" t="s">
        <v>56</v>
      </c>
      <c r="P79" s="1">
        <f t="shared" si="10"/>
        <v>1</v>
      </c>
      <c r="Q79" s="1" t="s">
        <v>42</v>
      </c>
      <c r="R79" s="1">
        <v>0</v>
      </c>
      <c r="S79" s="1" t="s">
        <v>43</v>
      </c>
      <c r="T79" s="1">
        <f t="shared" si="11"/>
        <v>0</v>
      </c>
      <c r="U79" s="1" t="s">
        <v>43</v>
      </c>
      <c r="V79" s="1">
        <v>0</v>
      </c>
      <c r="W79" s="1">
        <v>0</v>
      </c>
    </row>
    <row r="80" spans="1:23">
      <c r="A80" s="1" t="s">
        <v>85</v>
      </c>
      <c r="B80" s="1">
        <v>9</v>
      </c>
      <c r="C80" s="5">
        <f t="shared" si="6"/>
        <v>6</v>
      </c>
      <c r="D80" s="1" t="s">
        <v>575</v>
      </c>
      <c r="E80" s="2" t="s">
        <v>35</v>
      </c>
      <c r="F80" s="3" t="s">
        <v>329</v>
      </c>
      <c r="G80" s="1">
        <f t="shared" si="7"/>
        <v>4</v>
      </c>
      <c r="H80" s="1" t="s">
        <v>37</v>
      </c>
      <c r="I80" s="1" t="s">
        <v>330</v>
      </c>
      <c r="J80" s="1">
        <f t="shared" si="9"/>
        <v>0</v>
      </c>
      <c r="K80" s="1" t="s">
        <v>94</v>
      </c>
      <c r="L80" s="1">
        <f t="shared" si="8"/>
        <v>0</v>
      </c>
      <c r="M80" s="1" t="s">
        <v>331</v>
      </c>
      <c r="N80" s="1">
        <v>0</v>
      </c>
      <c r="O80" s="1" t="s">
        <v>332</v>
      </c>
      <c r="P80" s="1">
        <f t="shared" si="10"/>
        <v>0</v>
      </c>
      <c r="Q80" s="1" t="s">
        <v>42</v>
      </c>
      <c r="R80" s="1">
        <v>2</v>
      </c>
      <c r="S80" s="1" t="s">
        <v>43</v>
      </c>
      <c r="T80" s="1">
        <f t="shared" si="11"/>
        <v>0</v>
      </c>
      <c r="U80" s="1" t="s">
        <v>333</v>
      </c>
      <c r="V80" s="1">
        <v>0</v>
      </c>
      <c r="W80" s="1">
        <v>0</v>
      </c>
    </row>
    <row r="81" spans="1:23">
      <c r="A81" s="1" t="s">
        <v>85</v>
      </c>
      <c r="B81" s="1">
        <v>10</v>
      </c>
      <c r="C81" s="1">
        <f t="shared" si="6"/>
        <v>3</v>
      </c>
      <c r="D81" s="1" t="s">
        <v>576</v>
      </c>
      <c r="E81" s="2" t="s">
        <v>35</v>
      </c>
      <c r="F81" s="3" t="s">
        <v>334</v>
      </c>
      <c r="G81" s="1">
        <f t="shared" si="7"/>
        <v>4</v>
      </c>
      <c r="H81" s="1" t="s">
        <v>37</v>
      </c>
      <c r="I81" s="1" t="s">
        <v>187</v>
      </c>
      <c r="J81" s="1">
        <f t="shared" si="9"/>
        <v>1</v>
      </c>
      <c r="K81" s="1" t="s">
        <v>335</v>
      </c>
      <c r="L81" s="1">
        <f t="shared" si="8"/>
        <v>-1</v>
      </c>
      <c r="M81" s="1" t="s">
        <v>336</v>
      </c>
      <c r="N81" s="1">
        <v>0</v>
      </c>
      <c r="O81" s="1" t="s">
        <v>63</v>
      </c>
      <c r="P81" s="1">
        <f t="shared" si="10"/>
        <v>1</v>
      </c>
      <c r="Q81" s="1" t="s">
        <v>42</v>
      </c>
      <c r="R81" s="1">
        <v>0</v>
      </c>
      <c r="S81" s="1" t="s">
        <v>43</v>
      </c>
      <c r="T81" s="1">
        <f t="shared" si="11"/>
        <v>0</v>
      </c>
      <c r="U81" s="1" t="s">
        <v>337</v>
      </c>
      <c r="V81" s="1">
        <v>0</v>
      </c>
      <c r="W81" s="1">
        <v>-2</v>
      </c>
    </row>
    <row r="82" spans="1:23">
      <c r="A82" s="1" t="s">
        <v>91</v>
      </c>
      <c r="B82" s="1">
        <v>1</v>
      </c>
      <c r="C82" s="1">
        <f t="shared" si="6"/>
        <v>4</v>
      </c>
      <c r="D82" s="1" t="s">
        <v>577</v>
      </c>
      <c r="E82" s="2" t="s">
        <v>35</v>
      </c>
      <c r="F82" s="3" t="s">
        <v>338</v>
      </c>
      <c r="G82" s="1">
        <f t="shared" si="7"/>
        <v>1</v>
      </c>
      <c r="H82" s="1" t="s">
        <v>37</v>
      </c>
      <c r="I82" s="1" t="s">
        <v>257</v>
      </c>
      <c r="J82" s="1">
        <f t="shared" si="9"/>
        <v>0</v>
      </c>
      <c r="K82" s="1" t="s">
        <v>61</v>
      </c>
      <c r="L82" s="1">
        <f t="shared" si="8"/>
        <v>1</v>
      </c>
      <c r="M82" s="1" t="s">
        <v>339</v>
      </c>
      <c r="N82" s="1">
        <v>1</v>
      </c>
      <c r="O82" s="1" t="s">
        <v>63</v>
      </c>
      <c r="P82" s="1">
        <f t="shared" si="10"/>
        <v>1</v>
      </c>
      <c r="Q82" s="1" t="s">
        <v>263</v>
      </c>
      <c r="R82" s="1">
        <v>0</v>
      </c>
      <c r="S82" s="1" t="s">
        <v>43</v>
      </c>
      <c r="T82" s="1">
        <f t="shared" si="11"/>
        <v>0</v>
      </c>
      <c r="U82" s="1" t="s">
        <v>43</v>
      </c>
      <c r="V82" s="1">
        <v>0</v>
      </c>
      <c r="W82" s="1">
        <v>0</v>
      </c>
    </row>
    <row r="83" spans="1:23">
      <c r="A83" s="1" t="s">
        <v>91</v>
      </c>
      <c r="B83" s="1">
        <v>2</v>
      </c>
      <c r="C83" s="1">
        <f t="shared" si="6"/>
        <v>5</v>
      </c>
      <c r="D83" s="1" t="s">
        <v>578</v>
      </c>
      <c r="E83" s="2" t="s">
        <v>35</v>
      </c>
      <c r="F83" s="3" t="s">
        <v>340</v>
      </c>
      <c r="G83" s="1">
        <f t="shared" si="7"/>
        <v>4</v>
      </c>
      <c r="H83" s="1" t="s">
        <v>37</v>
      </c>
      <c r="I83" s="1" t="s">
        <v>341</v>
      </c>
      <c r="J83" s="1">
        <f t="shared" si="9"/>
        <v>1</v>
      </c>
      <c r="K83" s="1" t="s">
        <v>203</v>
      </c>
      <c r="L83" s="1">
        <f t="shared" si="8"/>
        <v>-1</v>
      </c>
      <c r="M83" s="1" t="s">
        <v>342</v>
      </c>
      <c r="N83" s="1">
        <v>0</v>
      </c>
      <c r="O83" s="1" t="s">
        <v>56</v>
      </c>
      <c r="P83" s="1">
        <f t="shared" si="10"/>
        <v>1</v>
      </c>
      <c r="Q83" s="1" t="s">
        <v>42</v>
      </c>
      <c r="R83" s="1">
        <v>0</v>
      </c>
      <c r="S83" s="1" t="s">
        <v>43</v>
      </c>
      <c r="T83" s="1">
        <f t="shared" si="11"/>
        <v>0</v>
      </c>
      <c r="U83" s="1" t="s">
        <v>43</v>
      </c>
      <c r="V83" s="1">
        <v>0</v>
      </c>
      <c r="W83" s="1">
        <v>0</v>
      </c>
    </row>
    <row r="84" spans="1:23">
      <c r="A84" s="1" t="s">
        <v>91</v>
      </c>
      <c r="B84" s="1">
        <v>3</v>
      </c>
      <c r="C84" s="1">
        <f t="shared" si="6"/>
        <v>6</v>
      </c>
      <c r="D84" s="1" t="s">
        <v>556</v>
      </c>
      <c r="E84" s="2" t="s">
        <v>35</v>
      </c>
      <c r="F84" s="3" t="s">
        <v>343</v>
      </c>
      <c r="G84" s="1">
        <f t="shared" si="7"/>
        <v>4</v>
      </c>
      <c r="H84" s="1" t="s">
        <v>37</v>
      </c>
      <c r="I84" s="1" t="s">
        <v>341</v>
      </c>
      <c r="J84" s="1">
        <f t="shared" si="9"/>
        <v>1</v>
      </c>
      <c r="K84" s="1" t="s">
        <v>203</v>
      </c>
      <c r="L84" s="1">
        <f t="shared" si="8"/>
        <v>-1</v>
      </c>
      <c r="M84" s="1" t="s">
        <v>344</v>
      </c>
      <c r="N84" s="1">
        <v>1</v>
      </c>
      <c r="O84" s="1" t="s">
        <v>345</v>
      </c>
      <c r="P84" s="1">
        <f t="shared" si="10"/>
        <v>0</v>
      </c>
      <c r="Q84" s="1" t="s">
        <v>42</v>
      </c>
      <c r="R84" s="1">
        <v>0</v>
      </c>
      <c r="S84" s="1">
        <v>10500</v>
      </c>
      <c r="T84" s="1">
        <f t="shared" si="11"/>
        <v>1</v>
      </c>
      <c r="U84" s="1" t="s">
        <v>43</v>
      </c>
      <c r="V84" s="1">
        <v>0</v>
      </c>
      <c r="W84" s="1">
        <v>0</v>
      </c>
    </row>
    <row r="85" spans="1:23">
      <c r="A85" s="1" t="s">
        <v>91</v>
      </c>
      <c r="B85" s="1">
        <v>4</v>
      </c>
      <c r="C85" s="1">
        <f t="shared" si="6"/>
        <v>5</v>
      </c>
      <c r="D85" s="1" t="s">
        <v>579</v>
      </c>
      <c r="E85" s="2" t="s">
        <v>35</v>
      </c>
      <c r="F85" s="3" t="s">
        <v>346</v>
      </c>
      <c r="G85" s="1">
        <f t="shared" si="7"/>
        <v>4</v>
      </c>
      <c r="H85" s="1" t="s">
        <v>37</v>
      </c>
      <c r="I85" s="1" t="s">
        <v>347</v>
      </c>
      <c r="J85" s="1">
        <f t="shared" si="9"/>
        <v>0</v>
      </c>
      <c r="K85" s="1" t="s">
        <v>61</v>
      </c>
      <c r="L85" s="1">
        <f t="shared" si="8"/>
        <v>1</v>
      </c>
      <c r="M85" s="1" t="s">
        <v>348</v>
      </c>
      <c r="N85" s="1">
        <v>0</v>
      </c>
      <c r="O85" s="1" t="s">
        <v>349</v>
      </c>
      <c r="P85" s="1">
        <f t="shared" si="10"/>
        <v>0</v>
      </c>
      <c r="Q85" s="1" t="s">
        <v>42</v>
      </c>
      <c r="R85" s="1">
        <v>0</v>
      </c>
      <c r="S85" s="1">
        <v>2300</v>
      </c>
      <c r="T85" s="1">
        <f t="shared" si="11"/>
        <v>0</v>
      </c>
      <c r="U85" s="1" t="s">
        <v>43</v>
      </c>
      <c r="V85" s="1">
        <v>0</v>
      </c>
      <c r="W85" s="1">
        <v>0</v>
      </c>
    </row>
    <row r="86" spans="1:23">
      <c r="A86" s="1" t="s">
        <v>91</v>
      </c>
      <c r="B86" s="1">
        <v>5</v>
      </c>
      <c r="C86" s="5">
        <f t="shared" si="6"/>
        <v>5</v>
      </c>
      <c r="D86" s="1" t="s">
        <v>580</v>
      </c>
      <c r="E86" s="2" t="s">
        <v>35</v>
      </c>
      <c r="F86" s="3" t="s">
        <v>350</v>
      </c>
      <c r="G86" s="1">
        <f t="shared" si="7"/>
        <v>2</v>
      </c>
      <c r="H86" s="1" t="s">
        <v>37</v>
      </c>
      <c r="I86" s="1" t="s">
        <v>87</v>
      </c>
      <c r="J86" s="1">
        <f t="shared" si="9"/>
        <v>0</v>
      </c>
      <c r="K86" s="1" t="s">
        <v>61</v>
      </c>
      <c r="L86" s="1">
        <f t="shared" si="8"/>
        <v>1</v>
      </c>
      <c r="M86" s="1" t="s">
        <v>351</v>
      </c>
      <c r="N86" s="1">
        <v>0</v>
      </c>
      <c r="O86" s="1" t="s">
        <v>352</v>
      </c>
      <c r="P86" s="1">
        <f t="shared" si="10"/>
        <v>0</v>
      </c>
      <c r="Q86" s="1" t="s">
        <v>352</v>
      </c>
      <c r="R86" s="1">
        <v>2</v>
      </c>
      <c r="S86" s="1" t="s">
        <v>43</v>
      </c>
      <c r="T86" s="1">
        <f t="shared" si="11"/>
        <v>0</v>
      </c>
      <c r="U86" s="1" t="s">
        <v>43</v>
      </c>
      <c r="V86" s="1">
        <v>0</v>
      </c>
      <c r="W86" s="1">
        <v>0</v>
      </c>
    </row>
    <row r="87" spans="1:23">
      <c r="A87" s="1" t="s">
        <v>91</v>
      </c>
      <c r="B87" s="1">
        <v>6</v>
      </c>
      <c r="C87" s="1">
        <f t="shared" ref="C87:C131" si="12">IF(OR(M87="ミュージカルウェイ",M87="ジョコンダⅡ",M87="アイムユアーズ",M87="ブエナビスタ",M87="シンハライト",M87="ヒストリックスター",M87="シーザリオ",M87="リリサイド",M87="ラドラーダ",M87="クロウキャニオン",G87+J87+L87+N87+P87+R87+T87+V87+W87&gt;=10),10,IF(G87+J87+L87+N87+P87+R87+T87+V87+W87&lt;=0,1,G87+J87+L87+N87+P87+R87+T87+V87+W87))</f>
        <v>6</v>
      </c>
      <c r="D87" s="1" t="s">
        <v>581</v>
      </c>
      <c r="E87" s="2" t="s">
        <v>35</v>
      </c>
      <c r="F87" s="3" t="s">
        <v>353</v>
      </c>
      <c r="G87" s="1">
        <f t="shared" si="7"/>
        <v>4</v>
      </c>
      <c r="H87" s="1" t="s">
        <v>45</v>
      </c>
      <c r="I87" s="1" t="s">
        <v>354</v>
      </c>
      <c r="J87" s="1">
        <f t="shared" si="9"/>
        <v>0</v>
      </c>
      <c r="K87" s="1" t="s">
        <v>61</v>
      </c>
      <c r="L87" s="1">
        <f t="shared" si="8"/>
        <v>1</v>
      </c>
      <c r="M87" s="1" t="s">
        <v>355</v>
      </c>
      <c r="N87" s="1">
        <v>0</v>
      </c>
      <c r="O87" s="1" t="s">
        <v>56</v>
      </c>
      <c r="P87" s="1">
        <f t="shared" si="10"/>
        <v>1</v>
      </c>
      <c r="Q87" s="1" t="s">
        <v>42</v>
      </c>
      <c r="R87" s="1">
        <v>0</v>
      </c>
      <c r="S87" s="1" t="s">
        <v>43</v>
      </c>
      <c r="T87" s="1">
        <f t="shared" si="11"/>
        <v>0</v>
      </c>
      <c r="U87" s="1" t="s">
        <v>43</v>
      </c>
      <c r="V87" s="1">
        <v>0</v>
      </c>
      <c r="W87" s="1">
        <v>0</v>
      </c>
    </row>
    <row r="88" spans="1:23">
      <c r="A88" s="1" t="s">
        <v>91</v>
      </c>
      <c r="B88" s="1">
        <v>7</v>
      </c>
      <c r="C88" s="1">
        <f t="shared" si="12"/>
        <v>3</v>
      </c>
      <c r="D88" s="1" t="s">
        <v>582</v>
      </c>
      <c r="E88" s="2" t="s">
        <v>58</v>
      </c>
      <c r="F88" s="3" t="s">
        <v>356</v>
      </c>
      <c r="G88" s="1">
        <f t="shared" si="7"/>
        <v>4</v>
      </c>
      <c r="H88" s="1" t="s">
        <v>37</v>
      </c>
      <c r="I88" s="1" t="s">
        <v>156</v>
      </c>
      <c r="J88" s="1">
        <f t="shared" si="9"/>
        <v>1</v>
      </c>
      <c r="K88" s="1" t="s">
        <v>335</v>
      </c>
      <c r="L88" s="1">
        <f t="shared" si="8"/>
        <v>-1</v>
      </c>
      <c r="M88" s="1" t="s">
        <v>357</v>
      </c>
      <c r="N88" s="1">
        <v>0</v>
      </c>
      <c r="O88" s="1" t="s">
        <v>143</v>
      </c>
      <c r="P88" s="1">
        <f t="shared" si="10"/>
        <v>1</v>
      </c>
      <c r="Q88" s="1" t="s">
        <v>42</v>
      </c>
      <c r="R88" s="1">
        <v>0</v>
      </c>
      <c r="S88" s="1" t="s">
        <v>43</v>
      </c>
      <c r="T88" s="1">
        <f t="shared" si="11"/>
        <v>0</v>
      </c>
      <c r="U88" s="1" t="s">
        <v>358</v>
      </c>
      <c r="V88" s="1">
        <v>0</v>
      </c>
      <c r="W88" s="1">
        <v>-2</v>
      </c>
    </row>
    <row r="89" spans="1:23">
      <c r="A89" s="1" t="s">
        <v>91</v>
      </c>
      <c r="B89" s="1">
        <v>8</v>
      </c>
      <c r="C89" s="1">
        <f t="shared" si="12"/>
        <v>5</v>
      </c>
      <c r="D89" s="1" t="s">
        <v>583</v>
      </c>
      <c r="E89" s="2" t="s">
        <v>35</v>
      </c>
      <c r="F89" s="3" t="s">
        <v>359</v>
      </c>
      <c r="G89" s="1">
        <f t="shared" si="7"/>
        <v>4</v>
      </c>
      <c r="H89" s="1" t="s">
        <v>45</v>
      </c>
      <c r="I89" s="1" t="s">
        <v>115</v>
      </c>
      <c r="J89" s="1">
        <f t="shared" si="9"/>
        <v>1</v>
      </c>
      <c r="K89" s="1" t="s">
        <v>360</v>
      </c>
      <c r="L89" s="1">
        <f t="shared" si="8"/>
        <v>-1</v>
      </c>
      <c r="M89" s="1" t="s">
        <v>361</v>
      </c>
      <c r="N89" s="1">
        <v>0</v>
      </c>
      <c r="O89" s="1" t="s">
        <v>63</v>
      </c>
      <c r="P89" s="1">
        <f t="shared" si="10"/>
        <v>1</v>
      </c>
      <c r="Q89" s="1" t="s">
        <v>42</v>
      </c>
      <c r="R89" s="1">
        <v>0</v>
      </c>
      <c r="S89" s="1" t="s">
        <v>43</v>
      </c>
      <c r="T89" s="1">
        <f t="shared" si="11"/>
        <v>0</v>
      </c>
      <c r="U89" s="1" t="s">
        <v>43</v>
      </c>
      <c r="V89" s="1">
        <v>0</v>
      </c>
      <c r="W89" s="1">
        <v>0</v>
      </c>
    </row>
    <row r="90" spans="1:23">
      <c r="A90" s="1" t="s">
        <v>91</v>
      </c>
      <c r="B90" s="1">
        <v>9</v>
      </c>
      <c r="C90" s="1">
        <f t="shared" si="12"/>
        <v>4</v>
      </c>
      <c r="D90" s="1" t="s">
        <v>584</v>
      </c>
      <c r="E90" s="2" t="s">
        <v>58</v>
      </c>
      <c r="F90" s="3" t="s">
        <v>362</v>
      </c>
      <c r="G90" s="1">
        <f t="shared" si="7"/>
        <v>4</v>
      </c>
      <c r="H90" s="1" t="s">
        <v>37</v>
      </c>
      <c r="I90" s="1" t="s">
        <v>363</v>
      </c>
      <c r="J90" s="1">
        <f t="shared" si="9"/>
        <v>0</v>
      </c>
      <c r="K90" s="1" t="s">
        <v>47</v>
      </c>
      <c r="L90" s="1">
        <f t="shared" si="8"/>
        <v>1</v>
      </c>
      <c r="M90" s="1" t="s">
        <v>364</v>
      </c>
      <c r="N90" s="1">
        <v>0</v>
      </c>
      <c r="O90" s="1" t="s">
        <v>63</v>
      </c>
      <c r="P90" s="1">
        <f t="shared" si="10"/>
        <v>1</v>
      </c>
      <c r="Q90" s="1" t="s">
        <v>42</v>
      </c>
      <c r="R90" s="1">
        <v>0</v>
      </c>
      <c r="S90" s="1" t="s">
        <v>43</v>
      </c>
      <c r="T90" s="1">
        <f t="shared" si="11"/>
        <v>0</v>
      </c>
      <c r="U90" s="1" t="s">
        <v>365</v>
      </c>
      <c r="V90" s="1">
        <v>0</v>
      </c>
      <c r="W90" s="1">
        <v>-2</v>
      </c>
    </row>
    <row r="91" spans="1:23">
      <c r="A91" s="1" t="s">
        <v>91</v>
      </c>
      <c r="B91" s="1">
        <v>10</v>
      </c>
      <c r="C91" s="1">
        <f t="shared" si="12"/>
        <v>3</v>
      </c>
      <c r="D91" s="1" t="s">
        <v>585</v>
      </c>
      <c r="E91" s="2" t="s">
        <v>35</v>
      </c>
      <c r="F91" s="3" t="s">
        <v>366</v>
      </c>
      <c r="G91" s="1">
        <f t="shared" si="7"/>
        <v>1</v>
      </c>
      <c r="H91" s="1" t="s">
        <v>45</v>
      </c>
      <c r="I91" s="1" t="s">
        <v>46</v>
      </c>
      <c r="J91" s="1">
        <f t="shared" si="9"/>
        <v>1</v>
      </c>
      <c r="K91" s="1" t="s">
        <v>367</v>
      </c>
      <c r="L91" s="1">
        <f t="shared" si="8"/>
        <v>1</v>
      </c>
      <c r="M91" s="1" t="s">
        <v>368</v>
      </c>
      <c r="N91" s="1">
        <v>0</v>
      </c>
      <c r="O91" s="1" t="s">
        <v>369</v>
      </c>
      <c r="P91" s="1">
        <f t="shared" si="10"/>
        <v>0</v>
      </c>
      <c r="Q91" s="1" t="s">
        <v>370</v>
      </c>
      <c r="R91" s="1">
        <v>0</v>
      </c>
      <c r="S91" s="1" t="s">
        <v>43</v>
      </c>
      <c r="T91" s="1">
        <f t="shared" si="11"/>
        <v>0</v>
      </c>
      <c r="U91" s="1" t="s">
        <v>43</v>
      </c>
      <c r="V91" s="1">
        <v>0</v>
      </c>
      <c r="W91" s="1">
        <v>0</v>
      </c>
    </row>
    <row r="92" spans="1:23">
      <c r="A92" s="1" t="s">
        <v>96</v>
      </c>
      <c r="B92" s="1">
        <v>1</v>
      </c>
      <c r="C92" s="5">
        <f t="shared" si="12"/>
        <v>10</v>
      </c>
      <c r="D92" s="1" t="s">
        <v>586</v>
      </c>
      <c r="E92" s="2" t="s">
        <v>35</v>
      </c>
      <c r="F92" s="3" t="s">
        <v>371</v>
      </c>
      <c r="G92" s="1">
        <f t="shared" si="7"/>
        <v>4</v>
      </c>
      <c r="H92" s="1" t="s">
        <v>45</v>
      </c>
      <c r="I92" s="1" t="s">
        <v>98</v>
      </c>
      <c r="J92" s="1">
        <f t="shared" si="9"/>
        <v>1</v>
      </c>
      <c r="K92" s="1" t="s">
        <v>47</v>
      </c>
      <c r="L92" s="1">
        <f t="shared" si="8"/>
        <v>1</v>
      </c>
      <c r="M92" s="1" t="s">
        <v>372</v>
      </c>
      <c r="N92" s="1">
        <v>0</v>
      </c>
      <c r="O92" s="1" t="s">
        <v>56</v>
      </c>
      <c r="P92" s="1">
        <f t="shared" si="10"/>
        <v>1</v>
      </c>
      <c r="Q92" s="1" t="s">
        <v>42</v>
      </c>
      <c r="R92" s="1">
        <v>2</v>
      </c>
      <c r="S92" s="1" t="s">
        <v>43</v>
      </c>
      <c r="T92" s="1">
        <f t="shared" si="11"/>
        <v>0</v>
      </c>
      <c r="U92" s="1" t="s">
        <v>373</v>
      </c>
      <c r="V92" s="1">
        <v>0</v>
      </c>
      <c r="W92" s="1">
        <v>0</v>
      </c>
    </row>
    <row r="93" spans="1:23">
      <c r="A93" s="1" t="s">
        <v>96</v>
      </c>
      <c r="B93" s="1">
        <v>2</v>
      </c>
      <c r="C93" s="1">
        <f t="shared" si="12"/>
        <v>7</v>
      </c>
      <c r="D93" s="1" t="s">
        <v>587</v>
      </c>
      <c r="E93" s="2" t="s">
        <v>58</v>
      </c>
      <c r="F93" s="3" t="s">
        <v>374</v>
      </c>
      <c r="G93" s="1">
        <f t="shared" si="7"/>
        <v>4</v>
      </c>
      <c r="H93" s="1" t="s">
        <v>45</v>
      </c>
      <c r="I93" s="1" t="s">
        <v>53</v>
      </c>
      <c r="J93" s="1">
        <f t="shared" si="9"/>
        <v>1</v>
      </c>
      <c r="K93" s="1" t="s">
        <v>221</v>
      </c>
      <c r="L93" s="1">
        <f t="shared" si="8"/>
        <v>1</v>
      </c>
      <c r="M93" s="1" t="s">
        <v>375</v>
      </c>
      <c r="N93" s="1">
        <v>0</v>
      </c>
      <c r="O93" s="1" t="s">
        <v>90</v>
      </c>
      <c r="P93" s="1">
        <f t="shared" si="10"/>
        <v>1</v>
      </c>
      <c r="Q93" s="1" t="s">
        <v>42</v>
      </c>
      <c r="R93" s="1">
        <v>0</v>
      </c>
      <c r="S93" s="1" t="s">
        <v>43</v>
      </c>
      <c r="T93" s="1">
        <f t="shared" si="11"/>
        <v>0</v>
      </c>
      <c r="U93" s="1" t="s">
        <v>43</v>
      </c>
      <c r="V93" s="1">
        <v>0</v>
      </c>
      <c r="W93" s="1">
        <v>0</v>
      </c>
    </row>
    <row r="94" spans="1:23">
      <c r="A94" s="1" t="s">
        <v>96</v>
      </c>
      <c r="B94" s="1">
        <v>3</v>
      </c>
      <c r="C94" s="1">
        <f t="shared" si="12"/>
        <v>4</v>
      </c>
      <c r="D94" s="1" t="s">
        <v>588</v>
      </c>
      <c r="E94" s="2" t="s">
        <v>35</v>
      </c>
      <c r="F94" s="3" t="s">
        <v>376</v>
      </c>
      <c r="G94" s="1">
        <f t="shared" si="7"/>
        <v>4</v>
      </c>
      <c r="H94" s="1" t="s">
        <v>37</v>
      </c>
      <c r="I94" s="1" t="s">
        <v>302</v>
      </c>
      <c r="J94" s="1">
        <f t="shared" si="9"/>
        <v>0</v>
      </c>
      <c r="K94" s="1" t="s">
        <v>377</v>
      </c>
      <c r="L94" s="1">
        <f t="shared" si="8"/>
        <v>-1</v>
      </c>
      <c r="M94" s="1" t="s">
        <v>378</v>
      </c>
      <c r="N94" s="1">
        <v>0</v>
      </c>
      <c r="O94" s="1" t="s">
        <v>379</v>
      </c>
      <c r="P94" s="1">
        <f t="shared" si="10"/>
        <v>0</v>
      </c>
      <c r="Q94" s="1" t="s">
        <v>42</v>
      </c>
      <c r="R94" s="1">
        <v>0</v>
      </c>
      <c r="S94" s="1">
        <v>6000</v>
      </c>
      <c r="T94" s="1">
        <f t="shared" si="11"/>
        <v>1</v>
      </c>
      <c r="U94" s="1" t="s">
        <v>380</v>
      </c>
      <c r="V94" s="1">
        <v>0</v>
      </c>
      <c r="W94" s="1">
        <v>0</v>
      </c>
    </row>
    <row r="95" spans="1:23">
      <c r="A95" s="1" t="s">
        <v>96</v>
      </c>
      <c r="B95" s="1">
        <v>4</v>
      </c>
      <c r="C95" s="1">
        <f t="shared" si="12"/>
        <v>7</v>
      </c>
      <c r="D95" s="1" t="s">
        <v>589</v>
      </c>
      <c r="E95" s="2" t="s">
        <v>58</v>
      </c>
      <c r="F95" s="3" t="s">
        <v>381</v>
      </c>
      <c r="G95" s="1">
        <f t="shared" si="7"/>
        <v>4</v>
      </c>
      <c r="H95" s="1" t="s">
        <v>45</v>
      </c>
      <c r="I95" s="1" t="s">
        <v>382</v>
      </c>
      <c r="J95" s="1">
        <f t="shared" si="9"/>
        <v>0</v>
      </c>
      <c r="K95" s="1" t="s">
        <v>54</v>
      </c>
      <c r="L95" s="1">
        <f t="shared" si="8"/>
        <v>1</v>
      </c>
      <c r="M95" s="1" t="s">
        <v>383</v>
      </c>
      <c r="N95" s="1">
        <v>1</v>
      </c>
      <c r="O95" s="1" t="s">
        <v>90</v>
      </c>
      <c r="P95" s="1">
        <f t="shared" si="10"/>
        <v>1</v>
      </c>
      <c r="Q95" s="1" t="s">
        <v>42</v>
      </c>
      <c r="R95" s="1">
        <v>0</v>
      </c>
      <c r="S95" s="1" t="s">
        <v>43</v>
      </c>
      <c r="T95" s="1">
        <f t="shared" si="11"/>
        <v>0</v>
      </c>
      <c r="U95" s="1" t="s">
        <v>43</v>
      </c>
      <c r="V95" s="1">
        <v>0</v>
      </c>
      <c r="W95" s="1">
        <v>0</v>
      </c>
    </row>
    <row r="96" spans="1:23">
      <c r="A96" s="1" t="s">
        <v>96</v>
      </c>
      <c r="B96" s="1">
        <v>5</v>
      </c>
      <c r="C96" s="1">
        <f t="shared" si="12"/>
        <v>4</v>
      </c>
      <c r="D96" s="1" t="s">
        <v>590</v>
      </c>
      <c r="E96" s="2" t="s">
        <v>35</v>
      </c>
      <c r="F96" s="3" t="s">
        <v>384</v>
      </c>
      <c r="G96" s="1">
        <f t="shared" si="7"/>
        <v>1</v>
      </c>
      <c r="H96" s="1" t="s">
        <v>37</v>
      </c>
      <c r="I96" s="1" t="s">
        <v>93</v>
      </c>
      <c r="J96" s="1">
        <f t="shared" si="9"/>
        <v>0</v>
      </c>
      <c r="K96" s="1" t="s">
        <v>39</v>
      </c>
      <c r="L96" s="1">
        <f t="shared" si="8"/>
        <v>2</v>
      </c>
      <c r="M96" s="1" t="s">
        <v>385</v>
      </c>
      <c r="N96" s="1">
        <v>1</v>
      </c>
      <c r="O96" s="1" t="s">
        <v>386</v>
      </c>
      <c r="P96" s="1">
        <f t="shared" si="10"/>
        <v>0</v>
      </c>
      <c r="Q96" s="1" t="s">
        <v>387</v>
      </c>
      <c r="R96" s="1">
        <v>0</v>
      </c>
      <c r="S96" s="1" t="s">
        <v>43</v>
      </c>
      <c r="T96" s="1">
        <f t="shared" si="11"/>
        <v>0</v>
      </c>
      <c r="U96" s="1" t="s">
        <v>43</v>
      </c>
      <c r="V96" s="1">
        <v>0</v>
      </c>
      <c r="W96" s="1">
        <v>0</v>
      </c>
    </row>
    <row r="97" spans="1:23">
      <c r="A97" s="1" t="s">
        <v>96</v>
      </c>
      <c r="B97" s="1">
        <v>6</v>
      </c>
      <c r="C97" s="1">
        <f t="shared" si="12"/>
        <v>6</v>
      </c>
      <c r="D97" s="1" t="s">
        <v>591</v>
      </c>
      <c r="E97" s="2" t="s">
        <v>58</v>
      </c>
      <c r="F97" s="3" t="s">
        <v>388</v>
      </c>
      <c r="G97" s="1">
        <f t="shared" si="7"/>
        <v>4</v>
      </c>
      <c r="H97" s="1" t="s">
        <v>37</v>
      </c>
      <c r="I97" s="1" t="s">
        <v>87</v>
      </c>
      <c r="J97" s="1">
        <f t="shared" si="9"/>
        <v>0</v>
      </c>
      <c r="K97" s="1" t="s">
        <v>83</v>
      </c>
      <c r="L97" s="1">
        <f t="shared" si="8"/>
        <v>1</v>
      </c>
      <c r="M97" s="1" t="s">
        <v>389</v>
      </c>
      <c r="N97" s="1">
        <v>0</v>
      </c>
      <c r="O97" s="1" t="s">
        <v>390</v>
      </c>
      <c r="P97" s="1">
        <f t="shared" si="10"/>
        <v>0</v>
      </c>
      <c r="Q97" s="1" t="s">
        <v>42</v>
      </c>
      <c r="R97" s="1">
        <v>0</v>
      </c>
      <c r="S97" s="1">
        <v>8000</v>
      </c>
      <c r="T97" s="1">
        <f t="shared" si="11"/>
        <v>1</v>
      </c>
      <c r="U97" s="1" t="s">
        <v>43</v>
      </c>
      <c r="V97" s="1">
        <v>0</v>
      </c>
      <c r="W97" s="1">
        <v>0</v>
      </c>
    </row>
    <row r="98" spans="1:23">
      <c r="A98" s="1" t="s">
        <v>96</v>
      </c>
      <c r="B98" s="1">
        <v>7</v>
      </c>
      <c r="C98" s="1">
        <f t="shared" si="12"/>
        <v>7</v>
      </c>
      <c r="D98" s="1" t="s">
        <v>592</v>
      </c>
      <c r="E98" s="2" t="s">
        <v>35</v>
      </c>
      <c r="F98" s="3" t="s">
        <v>391</v>
      </c>
      <c r="G98" s="1">
        <f t="shared" si="7"/>
        <v>4</v>
      </c>
      <c r="H98" s="1" t="s">
        <v>45</v>
      </c>
      <c r="I98" s="1" t="s">
        <v>392</v>
      </c>
      <c r="J98" s="1">
        <f t="shared" si="9"/>
        <v>0</v>
      </c>
      <c r="K98" s="1" t="s">
        <v>83</v>
      </c>
      <c r="L98" s="1">
        <f t="shared" si="8"/>
        <v>1</v>
      </c>
      <c r="M98" s="1" t="s">
        <v>393</v>
      </c>
      <c r="N98" s="1">
        <v>1</v>
      </c>
      <c r="O98" s="1" t="s">
        <v>394</v>
      </c>
      <c r="P98" s="1">
        <f t="shared" si="10"/>
        <v>0</v>
      </c>
      <c r="Q98" s="1" t="s">
        <v>42</v>
      </c>
      <c r="R98" s="1">
        <v>0</v>
      </c>
      <c r="S98" s="1">
        <v>23000</v>
      </c>
      <c r="T98" s="1">
        <f t="shared" si="11"/>
        <v>1</v>
      </c>
      <c r="U98" s="1" t="s">
        <v>43</v>
      </c>
      <c r="V98" s="1">
        <v>0</v>
      </c>
      <c r="W98" s="1">
        <v>0</v>
      </c>
    </row>
    <row r="99" spans="1:23">
      <c r="A99" s="1" t="s">
        <v>96</v>
      </c>
      <c r="B99" s="1">
        <v>8</v>
      </c>
      <c r="C99" s="1">
        <f t="shared" si="12"/>
        <v>3</v>
      </c>
      <c r="D99" s="1" t="s">
        <v>593</v>
      </c>
      <c r="E99" s="2" t="s">
        <v>35</v>
      </c>
      <c r="F99" s="3" t="s">
        <v>395</v>
      </c>
      <c r="G99" s="1">
        <f t="shared" si="7"/>
        <v>1</v>
      </c>
      <c r="H99" s="1" t="s">
        <v>37</v>
      </c>
      <c r="I99" s="1" t="s">
        <v>396</v>
      </c>
      <c r="J99" s="1">
        <f t="shared" si="9"/>
        <v>0</v>
      </c>
      <c r="K99" s="1" t="s">
        <v>88</v>
      </c>
      <c r="L99" s="1">
        <f t="shared" si="8"/>
        <v>1</v>
      </c>
      <c r="M99" s="1" t="s">
        <v>397</v>
      </c>
      <c r="N99" s="1">
        <v>1</v>
      </c>
      <c r="O99" s="1" t="s">
        <v>398</v>
      </c>
      <c r="P99" s="1">
        <f t="shared" si="10"/>
        <v>0</v>
      </c>
      <c r="Q99" s="1" t="s">
        <v>399</v>
      </c>
      <c r="R99" s="1">
        <v>0</v>
      </c>
      <c r="S99" s="1" t="s">
        <v>43</v>
      </c>
      <c r="T99" s="1">
        <f t="shared" si="11"/>
        <v>0</v>
      </c>
      <c r="U99" s="1" t="s">
        <v>43</v>
      </c>
      <c r="V99" s="1">
        <v>0</v>
      </c>
      <c r="W99" s="1">
        <v>0</v>
      </c>
    </row>
    <row r="100" spans="1:23">
      <c r="A100" s="1" t="s">
        <v>96</v>
      </c>
      <c r="B100" s="1">
        <v>9</v>
      </c>
      <c r="C100" s="5">
        <f t="shared" si="12"/>
        <v>5</v>
      </c>
      <c r="D100" s="1" t="s">
        <v>594</v>
      </c>
      <c r="E100" s="2" t="s">
        <v>400</v>
      </c>
      <c r="F100" s="3" t="s">
        <v>401</v>
      </c>
      <c r="G100" s="1">
        <f t="shared" si="7"/>
        <v>1</v>
      </c>
      <c r="H100" s="1" t="s">
        <v>37</v>
      </c>
      <c r="I100" s="1" t="s">
        <v>402</v>
      </c>
      <c r="J100" s="1">
        <f t="shared" si="9"/>
        <v>0</v>
      </c>
      <c r="K100" s="1" t="s">
        <v>47</v>
      </c>
      <c r="L100" s="1">
        <f t="shared" si="8"/>
        <v>1</v>
      </c>
      <c r="M100" s="1" t="s">
        <v>403</v>
      </c>
      <c r="N100" s="1">
        <v>0</v>
      </c>
      <c r="O100" s="1" t="s">
        <v>90</v>
      </c>
      <c r="P100" s="1">
        <f t="shared" si="10"/>
        <v>1</v>
      </c>
      <c r="Q100" s="1" t="s">
        <v>404</v>
      </c>
      <c r="R100" s="1">
        <v>2</v>
      </c>
      <c r="S100" s="1" t="s">
        <v>43</v>
      </c>
      <c r="T100" s="1">
        <f t="shared" si="11"/>
        <v>0</v>
      </c>
      <c r="U100" s="1" t="s">
        <v>43</v>
      </c>
      <c r="V100" s="1">
        <v>0</v>
      </c>
      <c r="W100" s="1">
        <v>0</v>
      </c>
    </row>
    <row r="101" spans="1:23">
      <c r="A101" s="1" t="s">
        <v>96</v>
      </c>
      <c r="B101" s="1">
        <v>10</v>
      </c>
      <c r="C101" s="1">
        <f t="shared" si="12"/>
        <v>7</v>
      </c>
      <c r="D101" s="1" t="s">
        <v>595</v>
      </c>
      <c r="E101" s="2" t="s">
        <v>405</v>
      </c>
      <c r="F101" s="3" t="s">
        <v>406</v>
      </c>
      <c r="G101" s="1">
        <f t="shared" si="7"/>
        <v>2</v>
      </c>
      <c r="H101" s="1" t="s">
        <v>212</v>
      </c>
      <c r="I101" s="1" t="s">
        <v>38</v>
      </c>
      <c r="J101" s="1">
        <f t="shared" si="9"/>
        <v>1</v>
      </c>
      <c r="K101" s="1" t="s">
        <v>407</v>
      </c>
      <c r="L101" s="1">
        <f t="shared" si="8"/>
        <v>2</v>
      </c>
      <c r="M101" s="1" t="s">
        <v>408</v>
      </c>
      <c r="N101" s="1">
        <v>0</v>
      </c>
      <c r="O101" s="1" t="s">
        <v>409</v>
      </c>
      <c r="P101" s="1">
        <f t="shared" si="10"/>
        <v>1</v>
      </c>
      <c r="Q101" s="1" t="s">
        <v>410</v>
      </c>
      <c r="R101" s="1">
        <v>0</v>
      </c>
      <c r="S101" s="1">
        <v>16000</v>
      </c>
      <c r="T101" s="1">
        <f t="shared" si="11"/>
        <v>1</v>
      </c>
      <c r="U101" s="1" t="s">
        <v>43</v>
      </c>
      <c r="V101" s="1">
        <v>0</v>
      </c>
      <c r="W101" s="1">
        <v>0</v>
      </c>
    </row>
    <row r="102" spans="1:23">
      <c r="A102" s="1" t="s">
        <v>101</v>
      </c>
      <c r="B102" s="1">
        <v>1</v>
      </c>
      <c r="C102" s="5">
        <f t="shared" si="12"/>
        <v>10</v>
      </c>
      <c r="D102" s="1" t="s">
        <v>596</v>
      </c>
      <c r="E102" s="2" t="s">
        <v>35</v>
      </c>
      <c r="F102" s="3" t="s">
        <v>411</v>
      </c>
      <c r="G102" s="1">
        <f t="shared" si="7"/>
        <v>4</v>
      </c>
      <c r="H102" s="1" t="s">
        <v>45</v>
      </c>
      <c r="I102" s="1" t="s">
        <v>115</v>
      </c>
      <c r="J102" s="1">
        <f t="shared" si="9"/>
        <v>1</v>
      </c>
      <c r="K102" s="1" t="s">
        <v>47</v>
      </c>
      <c r="L102" s="1">
        <f t="shared" si="8"/>
        <v>1</v>
      </c>
      <c r="M102" s="1" t="s">
        <v>412</v>
      </c>
      <c r="N102" s="1">
        <v>1</v>
      </c>
      <c r="O102" s="1" t="s">
        <v>56</v>
      </c>
      <c r="P102" s="1">
        <f t="shared" si="10"/>
        <v>1</v>
      </c>
      <c r="Q102" s="1" t="s">
        <v>42</v>
      </c>
      <c r="R102" s="1">
        <v>2</v>
      </c>
      <c r="S102" s="1" t="s">
        <v>43</v>
      </c>
      <c r="T102" s="1">
        <f t="shared" si="11"/>
        <v>0</v>
      </c>
      <c r="U102" s="9" t="s">
        <v>413</v>
      </c>
      <c r="V102" s="9">
        <v>1</v>
      </c>
      <c r="W102" s="9">
        <v>0</v>
      </c>
    </row>
    <row r="103" spans="1:23">
      <c r="A103" s="1" t="s">
        <v>101</v>
      </c>
      <c r="B103" s="1">
        <v>2</v>
      </c>
      <c r="C103" s="1">
        <f t="shared" si="12"/>
        <v>9</v>
      </c>
      <c r="D103" s="1" t="s">
        <v>597</v>
      </c>
      <c r="E103" s="2" t="s">
        <v>58</v>
      </c>
      <c r="F103" s="3" t="s">
        <v>414</v>
      </c>
      <c r="G103" s="1">
        <f t="shared" si="7"/>
        <v>4</v>
      </c>
      <c r="H103" s="1" t="s">
        <v>37</v>
      </c>
      <c r="I103" s="1" t="s">
        <v>129</v>
      </c>
      <c r="J103" s="1">
        <f t="shared" si="9"/>
        <v>1</v>
      </c>
      <c r="K103" s="1" t="s">
        <v>39</v>
      </c>
      <c r="L103" s="1">
        <f t="shared" si="8"/>
        <v>2</v>
      </c>
      <c r="M103" s="1" t="s">
        <v>415</v>
      </c>
      <c r="N103" s="1">
        <v>1</v>
      </c>
      <c r="O103" s="1" t="s">
        <v>143</v>
      </c>
      <c r="P103" s="1">
        <f t="shared" si="10"/>
        <v>1</v>
      </c>
      <c r="Q103" s="1" t="s">
        <v>42</v>
      </c>
      <c r="R103" s="1">
        <v>0</v>
      </c>
      <c r="S103" s="1" t="s">
        <v>43</v>
      </c>
      <c r="T103" s="1">
        <f t="shared" si="11"/>
        <v>0</v>
      </c>
      <c r="U103" s="1" t="s">
        <v>416</v>
      </c>
      <c r="V103" s="1">
        <v>0</v>
      </c>
      <c r="W103" s="1">
        <v>0</v>
      </c>
    </row>
    <row r="104" spans="1:23">
      <c r="A104" s="1" t="s">
        <v>101</v>
      </c>
      <c r="B104" s="1">
        <v>3</v>
      </c>
      <c r="C104" s="1">
        <f t="shared" si="12"/>
        <v>8</v>
      </c>
      <c r="D104" s="1" t="s">
        <v>598</v>
      </c>
      <c r="E104" s="2" t="s">
        <v>35</v>
      </c>
      <c r="F104" s="3" t="s">
        <v>417</v>
      </c>
      <c r="G104" s="1">
        <f t="shared" si="7"/>
        <v>4</v>
      </c>
      <c r="H104" s="1" t="s">
        <v>45</v>
      </c>
      <c r="I104" s="1" t="s">
        <v>98</v>
      </c>
      <c r="J104" s="1">
        <f t="shared" si="9"/>
        <v>1</v>
      </c>
      <c r="K104" s="1" t="s">
        <v>221</v>
      </c>
      <c r="L104" s="1">
        <f t="shared" si="8"/>
        <v>1</v>
      </c>
      <c r="M104" s="1" t="s">
        <v>418</v>
      </c>
      <c r="N104" s="1">
        <v>1</v>
      </c>
      <c r="O104" s="1" t="s">
        <v>90</v>
      </c>
      <c r="P104" s="1">
        <f t="shared" si="10"/>
        <v>1</v>
      </c>
      <c r="Q104" s="1" t="s">
        <v>42</v>
      </c>
      <c r="R104" s="1">
        <v>0</v>
      </c>
      <c r="S104" s="1" t="s">
        <v>43</v>
      </c>
      <c r="T104" s="1">
        <f t="shared" si="11"/>
        <v>0</v>
      </c>
      <c r="U104" s="1" t="s">
        <v>43</v>
      </c>
      <c r="V104" s="1">
        <v>0</v>
      </c>
      <c r="W104" s="1">
        <v>0</v>
      </c>
    </row>
    <row r="105" spans="1:23">
      <c r="A105" s="1" t="s">
        <v>101</v>
      </c>
      <c r="B105" s="1">
        <v>4</v>
      </c>
      <c r="C105" s="1">
        <f t="shared" si="12"/>
        <v>8</v>
      </c>
      <c r="D105" s="1" t="s">
        <v>599</v>
      </c>
      <c r="E105" s="2" t="s">
        <v>58</v>
      </c>
      <c r="F105" s="3" t="s">
        <v>419</v>
      </c>
      <c r="G105" s="1">
        <f t="shared" si="7"/>
        <v>4</v>
      </c>
      <c r="H105" s="1" t="s">
        <v>45</v>
      </c>
      <c r="I105" s="1" t="s">
        <v>46</v>
      </c>
      <c r="J105" s="1">
        <f t="shared" si="9"/>
        <v>1</v>
      </c>
      <c r="K105" s="1" t="s">
        <v>39</v>
      </c>
      <c r="L105" s="1">
        <f t="shared" si="8"/>
        <v>2</v>
      </c>
      <c r="M105" s="1" t="s">
        <v>420</v>
      </c>
      <c r="N105" s="1">
        <v>0</v>
      </c>
      <c r="O105" s="1" t="s">
        <v>56</v>
      </c>
      <c r="P105" s="1">
        <f t="shared" si="10"/>
        <v>1</v>
      </c>
      <c r="Q105" s="1" t="s">
        <v>42</v>
      </c>
      <c r="R105" s="1">
        <v>0</v>
      </c>
      <c r="S105" s="1" t="s">
        <v>43</v>
      </c>
      <c r="T105" s="1">
        <f t="shared" si="11"/>
        <v>0</v>
      </c>
      <c r="U105" s="1" t="s">
        <v>43</v>
      </c>
      <c r="V105" s="1">
        <v>0</v>
      </c>
      <c r="W105" s="1">
        <v>0</v>
      </c>
    </row>
    <row r="106" spans="1:23">
      <c r="A106" s="1" t="s">
        <v>101</v>
      </c>
      <c r="B106" s="1">
        <v>5</v>
      </c>
      <c r="C106" s="1">
        <f t="shared" si="12"/>
        <v>4</v>
      </c>
      <c r="D106" s="1" t="s">
        <v>600</v>
      </c>
      <c r="E106" s="2" t="s">
        <v>35</v>
      </c>
      <c r="F106" s="3" t="s">
        <v>421</v>
      </c>
      <c r="G106" s="1">
        <f t="shared" si="7"/>
        <v>1</v>
      </c>
      <c r="H106" s="1" t="s">
        <v>37</v>
      </c>
      <c r="I106" s="1" t="s">
        <v>156</v>
      </c>
      <c r="J106" s="1">
        <f t="shared" si="9"/>
        <v>1</v>
      </c>
      <c r="K106" s="1" t="s">
        <v>39</v>
      </c>
      <c r="L106" s="1">
        <f t="shared" si="8"/>
        <v>2</v>
      </c>
      <c r="M106" s="1" t="s">
        <v>422</v>
      </c>
      <c r="N106" s="1">
        <v>0</v>
      </c>
      <c r="O106" s="1" t="s">
        <v>68</v>
      </c>
      <c r="P106" s="1">
        <f t="shared" si="10"/>
        <v>0</v>
      </c>
      <c r="Q106" s="1" t="s">
        <v>326</v>
      </c>
      <c r="R106" s="1">
        <v>0</v>
      </c>
      <c r="S106" s="1" t="s">
        <v>43</v>
      </c>
      <c r="T106" s="1">
        <f t="shared" si="11"/>
        <v>0</v>
      </c>
      <c r="U106" s="1" t="s">
        <v>43</v>
      </c>
      <c r="V106" s="1">
        <v>0</v>
      </c>
      <c r="W106" s="1">
        <v>0</v>
      </c>
    </row>
    <row r="107" spans="1:23">
      <c r="A107" s="1" t="s">
        <v>101</v>
      </c>
      <c r="B107" s="1">
        <v>6</v>
      </c>
      <c r="C107" s="5">
        <f t="shared" si="12"/>
        <v>8</v>
      </c>
      <c r="D107" s="1" t="s">
        <v>601</v>
      </c>
      <c r="E107" s="2" t="s">
        <v>35</v>
      </c>
      <c r="F107" s="3" t="s">
        <v>423</v>
      </c>
      <c r="G107" s="1">
        <f t="shared" si="7"/>
        <v>4</v>
      </c>
      <c r="H107" s="1" t="s">
        <v>37</v>
      </c>
      <c r="I107" s="1" t="s">
        <v>363</v>
      </c>
      <c r="J107" s="1">
        <f t="shared" si="9"/>
        <v>0</v>
      </c>
      <c r="K107" s="1" t="s">
        <v>54</v>
      </c>
      <c r="L107" s="1">
        <f t="shared" si="8"/>
        <v>1</v>
      </c>
      <c r="M107" s="1" t="s">
        <v>424</v>
      </c>
      <c r="N107" s="1">
        <v>0</v>
      </c>
      <c r="O107" s="1" t="s">
        <v>56</v>
      </c>
      <c r="P107" s="1">
        <f t="shared" si="10"/>
        <v>1</v>
      </c>
      <c r="Q107" s="1" t="s">
        <v>42</v>
      </c>
      <c r="R107" s="1">
        <v>2</v>
      </c>
      <c r="S107" s="1" t="s">
        <v>43</v>
      </c>
      <c r="T107" s="1">
        <f t="shared" si="11"/>
        <v>0</v>
      </c>
      <c r="U107" s="1" t="s">
        <v>43</v>
      </c>
      <c r="V107" s="1">
        <v>0</v>
      </c>
      <c r="W107" s="1">
        <v>0</v>
      </c>
    </row>
    <row r="108" spans="1:23">
      <c r="A108" s="1" t="s">
        <v>101</v>
      </c>
      <c r="B108" s="1">
        <v>7</v>
      </c>
      <c r="C108" s="5">
        <f t="shared" si="12"/>
        <v>4</v>
      </c>
      <c r="D108" s="1" t="s">
        <v>602</v>
      </c>
      <c r="E108" s="2" t="s">
        <v>35</v>
      </c>
      <c r="F108" s="3" t="s">
        <v>425</v>
      </c>
      <c r="G108" s="1">
        <f t="shared" si="7"/>
        <v>1</v>
      </c>
      <c r="H108" s="1" t="s">
        <v>37</v>
      </c>
      <c r="I108" s="1" t="s">
        <v>363</v>
      </c>
      <c r="J108" s="1">
        <f t="shared" si="9"/>
        <v>0</v>
      </c>
      <c r="K108" s="1" t="s">
        <v>221</v>
      </c>
      <c r="L108" s="1">
        <f t="shared" si="8"/>
        <v>1</v>
      </c>
      <c r="M108" s="1" t="s">
        <v>426</v>
      </c>
      <c r="N108" s="1">
        <v>0</v>
      </c>
      <c r="O108" s="1" t="s">
        <v>427</v>
      </c>
      <c r="P108" s="1">
        <f t="shared" si="10"/>
        <v>0</v>
      </c>
      <c r="Q108" s="1" t="s">
        <v>428</v>
      </c>
      <c r="R108" s="1">
        <v>2</v>
      </c>
      <c r="S108" s="1" t="s">
        <v>43</v>
      </c>
      <c r="T108" s="1">
        <f t="shared" si="11"/>
        <v>0</v>
      </c>
      <c r="U108" s="1" t="s">
        <v>43</v>
      </c>
      <c r="V108" s="1">
        <v>0</v>
      </c>
      <c r="W108" s="1">
        <v>0</v>
      </c>
    </row>
    <row r="109" spans="1:23">
      <c r="A109" s="1" t="s">
        <v>101</v>
      </c>
      <c r="B109" s="1">
        <v>8</v>
      </c>
      <c r="C109" s="5">
        <f t="shared" si="12"/>
        <v>4</v>
      </c>
      <c r="D109" s="1" t="s">
        <v>603</v>
      </c>
      <c r="E109" s="2" t="s">
        <v>35</v>
      </c>
      <c r="F109" s="3" t="s">
        <v>429</v>
      </c>
      <c r="G109" s="1">
        <f t="shared" si="7"/>
        <v>1</v>
      </c>
      <c r="H109" s="1" t="s">
        <v>212</v>
      </c>
      <c r="I109" s="1" t="s">
        <v>430</v>
      </c>
      <c r="J109" s="1">
        <f t="shared" si="9"/>
        <v>0</v>
      </c>
      <c r="K109" s="1" t="s">
        <v>47</v>
      </c>
      <c r="L109" s="1">
        <f t="shared" si="8"/>
        <v>1</v>
      </c>
      <c r="M109" s="1" t="s">
        <v>431</v>
      </c>
      <c r="N109" s="1">
        <v>0</v>
      </c>
      <c r="O109" s="1" t="s">
        <v>432</v>
      </c>
      <c r="P109" s="1">
        <f t="shared" si="10"/>
        <v>0</v>
      </c>
      <c r="Q109" s="1" t="s">
        <v>433</v>
      </c>
      <c r="R109" s="1">
        <v>2</v>
      </c>
      <c r="S109" s="1">
        <v>2100</v>
      </c>
      <c r="T109" s="1">
        <f t="shared" si="11"/>
        <v>0</v>
      </c>
      <c r="U109" s="1" t="s">
        <v>43</v>
      </c>
      <c r="V109" s="1">
        <v>0</v>
      </c>
      <c r="W109" s="1">
        <v>0</v>
      </c>
    </row>
    <row r="110" spans="1:23">
      <c r="A110" s="1" t="s">
        <v>101</v>
      </c>
      <c r="B110" s="1">
        <v>9</v>
      </c>
      <c r="C110" s="5">
        <f t="shared" si="12"/>
        <v>6</v>
      </c>
      <c r="D110" s="1" t="s">
        <v>604</v>
      </c>
      <c r="E110" s="2" t="s">
        <v>58</v>
      </c>
      <c r="F110" s="3" t="s">
        <v>434</v>
      </c>
      <c r="G110" s="1">
        <f t="shared" si="7"/>
        <v>4</v>
      </c>
      <c r="H110" s="1" t="s">
        <v>45</v>
      </c>
      <c r="I110" s="1" t="s">
        <v>435</v>
      </c>
      <c r="J110" s="1">
        <f t="shared" si="9"/>
        <v>0</v>
      </c>
      <c r="K110" s="1" t="s">
        <v>243</v>
      </c>
      <c r="L110" s="1">
        <f t="shared" si="8"/>
        <v>0</v>
      </c>
      <c r="M110" s="1" t="s">
        <v>436</v>
      </c>
      <c r="N110" s="1">
        <v>0</v>
      </c>
      <c r="O110" s="1" t="s">
        <v>437</v>
      </c>
      <c r="P110" s="1">
        <f t="shared" si="10"/>
        <v>0</v>
      </c>
      <c r="Q110" s="1" t="s">
        <v>42</v>
      </c>
      <c r="R110" s="1">
        <v>2</v>
      </c>
      <c r="S110" s="1">
        <v>3100</v>
      </c>
      <c r="T110" s="1">
        <f t="shared" si="11"/>
        <v>0</v>
      </c>
      <c r="U110" s="1" t="s">
        <v>43</v>
      </c>
      <c r="V110" s="1">
        <v>0</v>
      </c>
      <c r="W110" s="1">
        <v>0</v>
      </c>
    </row>
    <row r="111" spans="1:23">
      <c r="A111" s="1" t="s">
        <v>101</v>
      </c>
      <c r="B111" s="1">
        <v>10</v>
      </c>
      <c r="C111" s="5">
        <f t="shared" si="12"/>
        <v>5</v>
      </c>
      <c r="D111" s="1" t="s">
        <v>605</v>
      </c>
      <c r="E111" s="2" t="s">
        <v>58</v>
      </c>
      <c r="F111" s="3" t="s">
        <v>438</v>
      </c>
      <c r="G111" s="1">
        <f t="shared" si="7"/>
        <v>4</v>
      </c>
      <c r="H111" s="1" t="s">
        <v>212</v>
      </c>
      <c r="I111" s="1" t="s">
        <v>93</v>
      </c>
      <c r="J111" s="1">
        <f t="shared" si="9"/>
        <v>0</v>
      </c>
      <c r="K111" s="1" t="s">
        <v>165</v>
      </c>
      <c r="L111" s="1">
        <f t="shared" si="8"/>
        <v>1</v>
      </c>
      <c r="M111" s="1" t="s">
        <v>439</v>
      </c>
      <c r="N111" s="1">
        <v>0</v>
      </c>
      <c r="O111" s="1" t="s">
        <v>440</v>
      </c>
      <c r="P111" s="1">
        <f t="shared" si="10"/>
        <v>0</v>
      </c>
      <c r="Q111" s="1" t="s">
        <v>42</v>
      </c>
      <c r="R111" s="1">
        <v>2</v>
      </c>
      <c r="S111" s="1">
        <v>2900</v>
      </c>
      <c r="T111" s="1">
        <f t="shared" si="11"/>
        <v>0</v>
      </c>
      <c r="U111" s="1" t="s">
        <v>441</v>
      </c>
      <c r="V111" s="1">
        <v>0</v>
      </c>
      <c r="W111" s="1">
        <v>-2</v>
      </c>
    </row>
    <row r="112" spans="1:23">
      <c r="A112" s="1" t="s">
        <v>105</v>
      </c>
      <c r="B112" s="1">
        <v>1</v>
      </c>
      <c r="C112" s="1">
        <f t="shared" si="12"/>
        <v>7</v>
      </c>
      <c r="D112" s="1" t="s">
        <v>606</v>
      </c>
      <c r="E112" s="2" t="s">
        <v>35</v>
      </c>
      <c r="F112" s="3" t="s">
        <v>442</v>
      </c>
      <c r="G112" s="1">
        <f t="shared" si="7"/>
        <v>4</v>
      </c>
      <c r="H112" s="1" t="s">
        <v>37</v>
      </c>
      <c r="I112" s="1" t="s">
        <v>129</v>
      </c>
      <c r="J112" s="1">
        <f t="shared" si="9"/>
        <v>1</v>
      </c>
      <c r="K112" s="1" t="s">
        <v>39</v>
      </c>
      <c r="L112" s="1">
        <f t="shared" si="8"/>
        <v>2</v>
      </c>
      <c r="M112" s="1" t="s">
        <v>443</v>
      </c>
      <c r="N112" s="1">
        <v>0</v>
      </c>
      <c r="O112" s="1" t="s">
        <v>80</v>
      </c>
      <c r="P112" s="1">
        <f t="shared" si="10"/>
        <v>0</v>
      </c>
      <c r="Q112" s="1" t="s">
        <v>42</v>
      </c>
      <c r="R112" s="1">
        <v>0</v>
      </c>
      <c r="S112" s="1" t="s">
        <v>43</v>
      </c>
      <c r="T112" s="1">
        <f t="shared" si="11"/>
        <v>0</v>
      </c>
      <c r="U112" s="1" t="s">
        <v>43</v>
      </c>
      <c r="V112" s="1">
        <v>0</v>
      </c>
      <c r="W112" s="1">
        <v>0</v>
      </c>
    </row>
    <row r="113" spans="1:23">
      <c r="A113" s="1" t="s">
        <v>105</v>
      </c>
      <c r="B113" s="1">
        <v>2</v>
      </c>
      <c r="C113" s="1">
        <f t="shared" si="12"/>
        <v>10</v>
      </c>
      <c r="D113" s="1" t="s">
        <v>607</v>
      </c>
      <c r="E113" s="2" t="s">
        <v>58</v>
      </c>
      <c r="F113" s="3" t="s">
        <v>444</v>
      </c>
      <c r="G113" s="1">
        <f t="shared" si="7"/>
        <v>4</v>
      </c>
      <c r="H113" s="1" t="s">
        <v>37</v>
      </c>
      <c r="I113" s="1" t="s">
        <v>38</v>
      </c>
      <c r="J113" s="1">
        <f t="shared" si="9"/>
        <v>1</v>
      </c>
      <c r="K113" s="1" t="s">
        <v>39</v>
      </c>
      <c r="L113" s="1">
        <f t="shared" si="8"/>
        <v>2</v>
      </c>
      <c r="M113" s="1" t="s">
        <v>445</v>
      </c>
      <c r="N113" s="1">
        <v>1</v>
      </c>
      <c r="O113" s="1" t="s">
        <v>143</v>
      </c>
      <c r="P113" s="1">
        <f t="shared" si="10"/>
        <v>1</v>
      </c>
      <c r="Q113" s="1" t="s">
        <v>42</v>
      </c>
      <c r="R113" s="1">
        <v>0</v>
      </c>
      <c r="S113" s="1">
        <v>21000</v>
      </c>
      <c r="T113" s="1">
        <f t="shared" si="11"/>
        <v>1</v>
      </c>
      <c r="U113" s="1" t="s">
        <v>43</v>
      </c>
      <c r="V113" s="1">
        <v>0</v>
      </c>
      <c r="W113" s="1">
        <v>0</v>
      </c>
    </row>
    <row r="114" spans="1:23">
      <c r="A114" s="1" t="s">
        <v>105</v>
      </c>
      <c r="B114" s="1">
        <v>3</v>
      </c>
      <c r="C114" s="1">
        <f t="shared" si="12"/>
        <v>4</v>
      </c>
      <c r="D114" s="1" t="s">
        <v>608</v>
      </c>
      <c r="E114" s="2" t="s">
        <v>35</v>
      </c>
      <c r="F114" s="3" t="s">
        <v>446</v>
      </c>
      <c r="G114" s="1">
        <f t="shared" si="7"/>
        <v>1</v>
      </c>
      <c r="H114" s="1" t="s">
        <v>37</v>
      </c>
      <c r="I114" s="1" t="s">
        <v>341</v>
      </c>
      <c r="J114" s="1">
        <f t="shared" si="9"/>
        <v>1</v>
      </c>
      <c r="K114" s="1" t="s">
        <v>39</v>
      </c>
      <c r="L114" s="1">
        <f t="shared" si="8"/>
        <v>2</v>
      </c>
      <c r="M114" s="1" t="s">
        <v>447</v>
      </c>
      <c r="N114" s="1">
        <v>0</v>
      </c>
      <c r="O114" s="1" t="s">
        <v>448</v>
      </c>
      <c r="P114" s="1">
        <f t="shared" si="10"/>
        <v>0</v>
      </c>
      <c r="Q114" s="1" t="s">
        <v>159</v>
      </c>
      <c r="R114" s="1">
        <v>0</v>
      </c>
      <c r="S114" s="1" t="s">
        <v>43</v>
      </c>
      <c r="T114" s="1">
        <f t="shared" si="11"/>
        <v>0</v>
      </c>
      <c r="U114" s="1" t="s">
        <v>43</v>
      </c>
      <c r="V114" s="1">
        <v>0</v>
      </c>
      <c r="W114" s="1">
        <v>0</v>
      </c>
    </row>
    <row r="115" spans="1:23">
      <c r="A115" s="1" t="s">
        <v>105</v>
      </c>
      <c r="B115" s="1">
        <v>4</v>
      </c>
      <c r="C115" s="1">
        <f t="shared" si="12"/>
        <v>8</v>
      </c>
      <c r="D115" s="1" t="s">
        <v>609</v>
      </c>
      <c r="E115" s="2" t="s">
        <v>58</v>
      </c>
      <c r="F115" s="3" t="s">
        <v>449</v>
      </c>
      <c r="G115" s="1">
        <f t="shared" si="7"/>
        <v>4</v>
      </c>
      <c r="H115" s="1" t="s">
        <v>45</v>
      </c>
      <c r="I115" s="1" t="s">
        <v>98</v>
      </c>
      <c r="J115" s="1">
        <f t="shared" si="9"/>
        <v>1</v>
      </c>
      <c r="K115" s="1" t="s">
        <v>39</v>
      </c>
      <c r="L115" s="1">
        <f t="shared" si="8"/>
        <v>2</v>
      </c>
      <c r="M115" s="1" t="s">
        <v>450</v>
      </c>
      <c r="N115" s="1">
        <v>0</v>
      </c>
      <c r="O115" s="1" t="s">
        <v>448</v>
      </c>
      <c r="P115" s="1">
        <f t="shared" si="10"/>
        <v>0</v>
      </c>
      <c r="Q115" s="1" t="s">
        <v>42</v>
      </c>
      <c r="R115" s="1">
        <v>0</v>
      </c>
      <c r="S115" s="1">
        <v>8800</v>
      </c>
      <c r="T115" s="1">
        <f t="shared" si="11"/>
        <v>1</v>
      </c>
      <c r="U115" s="1" t="s">
        <v>43</v>
      </c>
      <c r="V115" s="1">
        <v>0</v>
      </c>
      <c r="W115" s="1">
        <v>0</v>
      </c>
    </row>
    <row r="116" spans="1:23">
      <c r="A116" s="1" t="s">
        <v>105</v>
      </c>
      <c r="B116" s="1">
        <v>5</v>
      </c>
      <c r="C116" s="5">
        <f t="shared" si="12"/>
        <v>5</v>
      </c>
      <c r="D116" s="1" t="s">
        <v>610</v>
      </c>
      <c r="E116" s="2" t="s">
        <v>35</v>
      </c>
      <c r="F116" s="3" t="s">
        <v>451</v>
      </c>
      <c r="G116" s="1">
        <f t="shared" si="7"/>
        <v>1</v>
      </c>
      <c r="H116" s="1" t="s">
        <v>45</v>
      </c>
      <c r="I116" s="1" t="s">
        <v>265</v>
      </c>
      <c r="J116" s="1">
        <f t="shared" si="9"/>
        <v>1</v>
      </c>
      <c r="K116" s="1" t="s">
        <v>203</v>
      </c>
      <c r="L116" s="1">
        <f t="shared" si="8"/>
        <v>-1</v>
      </c>
      <c r="M116" s="1" t="s">
        <v>452</v>
      </c>
      <c r="N116" s="1">
        <v>0</v>
      </c>
      <c r="O116" s="1" t="s">
        <v>63</v>
      </c>
      <c r="P116" s="1">
        <f t="shared" si="10"/>
        <v>1</v>
      </c>
      <c r="Q116" s="1" t="s">
        <v>453</v>
      </c>
      <c r="R116" s="1">
        <v>2</v>
      </c>
      <c r="S116" s="1">
        <v>5000</v>
      </c>
      <c r="T116" s="1">
        <f t="shared" si="11"/>
        <v>1</v>
      </c>
      <c r="U116" s="1" t="s">
        <v>43</v>
      </c>
      <c r="V116" s="1">
        <v>0</v>
      </c>
      <c r="W116" s="1">
        <v>0</v>
      </c>
    </row>
    <row r="117" spans="1:23">
      <c r="A117" s="1" t="s">
        <v>105</v>
      </c>
      <c r="B117" s="1">
        <v>6</v>
      </c>
      <c r="C117" s="1">
        <f t="shared" si="12"/>
        <v>7</v>
      </c>
      <c r="D117" s="1" t="s">
        <v>611</v>
      </c>
      <c r="E117" s="2" t="s">
        <v>35</v>
      </c>
      <c r="F117" s="3" t="s">
        <v>454</v>
      </c>
      <c r="G117" s="1">
        <f t="shared" si="7"/>
        <v>4</v>
      </c>
      <c r="H117" s="1" t="s">
        <v>37</v>
      </c>
      <c r="I117" s="1" t="s">
        <v>187</v>
      </c>
      <c r="J117" s="1">
        <f t="shared" si="9"/>
        <v>1</v>
      </c>
      <c r="K117" s="1" t="s">
        <v>165</v>
      </c>
      <c r="L117" s="1">
        <f t="shared" si="8"/>
        <v>1</v>
      </c>
      <c r="M117" s="1" t="s">
        <v>455</v>
      </c>
      <c r="N117" s="1">
        <v>0</v>
      </c>
      <c r="O117" s="1" t="s">
        <v>90</v>
      </c>
      <c r="P117" s="1">
        <f t="shared" si="10"/>
        <v>1</v>
      </c>
      <c r="Q117" s="1" t="s">
        <v>42</v>
      </c>
      <c r="R117" s="1">
        <v>0</v>
      </c>
      <c r="S117" s="1" t="s">
        <v>43</v>
      </c>
      <c r="T117" s="1">
        <f t="shared" si="11"/>
        <v>0</v>
      </c>
      <c r="U117" s="1" t="s">
        <v>43</v>
      </c>
      <c r="V117" s="1">
        <v>0</v>
      </c>
      <c r="W117" s="1">
        <v>0</v>
      </c>
    </row>
    <row r="118" spans="1:23">
      <c r="A118" s="1" t="s">
        <v>105</v>
      </c>
      <c r="B118" s="1">
        <v>7</v>
      </c>
      <c r="C118" s="5">
        <f t="shared" si="12"/>
        <v>7</v>
      </c>
      <c r="D118" s="1" t="s">
        <v>612</v>
      </c>
      <c r="E118" s="2" t="s">
        <v>35</v>
      </c>
      <c r="F118" s="3" t="s">
        <v>456</v>
      </c>
      <c r="G118" s="1">
        <f t="shared" si="7"/>
        <v>4</v>
      </c>
      <c r="H118" s="1" t="s">
        <v>37</v>
      </c>
      <c r="I118" s="1" t="s">
        <v>111</v>
      </c>
      <c r="J118" s="1">
        <f t="shared" si="9"/>
        <v>0</v>
      </c>
      <c r="K118" s="1" t="s">
        <v>457</v>
      </c>
      <c r="L118" s="1">
        <f t="shared" si="8"/>
        <v>0</v>
      </c>
      <c r="M118" s="1" t="s">
        <v>458</v>
      </c>
      <c r="N118" s="1">
        <v>1</v>
      </c>
      <c r="O118" s="1" t="s">
        <v>459</v>
      </c>
      <c r="P118" s="1">
        <f t="shared" si="10"/>
        <v>0</v>
      </c>
      <c r="Q118" s="1" t="s">
        <v>42</v>
      </c>
      <c r="R118" s="1">
        <v>2</v>
      </c>
      <c r="S118" s="1">
        <v>4500</v>
      </c>
      <c r="T118" s="1">
        <f t="shared" si="11"/>
        <v>0</v>
      </c>
      <c r="U118" s="1" t="s">
        <v>43</v>
      </c>
      <c r="V118" s="1">
        <v>0</v>
      </c>
      <c r="W118" s="1">
        <v>0</v>
      </c>
    </row>
    <row r="119" spans="1:23">
      <c r="A119" s="1" t="s">
        <v>105</v>
      </c>
      <c r="B119" s="1">
        <v>8</v>
      </c>
      <c r="C119" s="1">
        <f t="shared" si="12"/>
        <v>7</v>
      </c>
      <c r="D119" s="1" t="s">
        <v>613</v>
      </c>
      <c r="E119" s="2" t="s">
        <v>58</v>
      </c>
      <c r="F119" s="3" t="s">
        <v>460</v>
      </c>
      <c r="G119" s="1">
        <f t="shared" si="7"/>
        <v>4</v>
      </c>
      <c r="H119" s="1" t="s">
        <v>45</v>
      </c>
      <c r="I119" s="1" t="s">
        <v>53</v>
      </c>
      <c r="J119" s="1">
        <f t="shared" si="9"/>
        <v>1</v>
      </c>
      <c r="K119" s="1" t="s">
        <v>54</v>
      </c>
      <c r="L119" s="1">
        <f t="shared" si="8"/>
        <v>1</v>
      </c>
      <c r="M119" s="1" t="s">
        <v>461</v>
      </c>
      <c r="N119" s="1">
        <v>0</v>
      </c>
      <c r="O119" s="1" t="s">
        <v>63</v>
      </c>
      <c r="P119" s="1">
        <f t="shared" si="10"/>
        <v>1</v>
      </c>
      <c r="Q119" s="1" t="s">
        <v>42</v>
      </c>
      <c r="R119" s="1">
        <v>0</v>
      </c>
      <c r="S119" s="1" t="s">
        <v>43</v>
      </c>
      <c r="T119" s="1">
        <f t="shared" si="11"/>
        <v>0</v>
      </c>
      <c r="U119" s="1" t="s">
        <v>43</v>
      </c>
      <c r="V119" s="1">
        <v>0</v>
      </c>
      <c r="W119" s="1">
        <v>0</v>
      </c>
    </row>
    <row r="120" spans="1:23">
      <c r="A120" s="1" t="s">
        <v>105</v>
      </c>
      <c r="B120" s="1">
        <v>9</v>
      </c>
      <c r="C120" s="5">
        <f t="shared" si="12"/>
        <v>7</v>
      </c>
      <c r="D120" s="1" t="s">
        <v>614</v>
      </c>
      <c r="E120" s="2" t="s">
        <v>35</v>
      </c>
      <c r="F120" s="3" t="s">
        <v>462</v>
      </c>
      <c r="G120" s="1">
        <f t="shared" si="7"/>
        <v>4</v>
      </c>
      <c r="H120" s="1" t="s">
        <v>37</v>
      </c>
      <c r="I120" s="1" t="s">
        <v>292</v>
      </c>
      <c r="J120" s="1">
        <f t="shared" si="9"/>
        <v>0</v>
      </c>
      <c r="K120" s="1" t="s">
        <v>47</v>
      </c>
      <c r="L120" s="1">
        <f t="shared" si="8"/>
        <v>1</v>
      </c>
      <c r="M120" s="1" t="s">
        <v>463</v>
      </c>
      <c r="N120" s="1">
        <v>0</v>
      </c>
      <c r="O120" s="1" t="s">
        <v>68</v>
      </c>
      <c r="P120" s="1">
        <f t="shared" si="10"/>
        <v>0</v>
      </c>
      <c r="Q120" s="1" t="s">
        <v>42</v>
      </c>
      <c r="R120" s="1">
        <v>2</v>
      </c>
      <c r="S120" s="1" t="s">
        <v>43</v>
      </c>
      <c r="T120" s="1">
        <f t="shared" si="11"/>
        <v>0</v>
      </c>
      <c r="U120" s="1" t="s">
        <v>43</v>
      </c>
      <c r="V120" s="1">
        <v>0</v>
      </c>
      <c r="W120" s="1">
        <v>0</v>
      </c>
    </row>
    <row r="121" spans="1:23">
      <c r="A121" s="1" t="s">
        <v>105</v>
      </c>
      <c r="B121" s="1">
        <v>10</v>
      </c>
      <c r="C121" s="1">
        <f t="shared" si="12"/>
        <v>1</v>
      </c>
      <c r="D121" s="1" t="s">
        <v>615</v>
      </c>
      <c r="E121" s="2" t="s">
        <v>35</v>
      </c>
      <c r="F121" s="3" t="s">
        <v>464</v>
      </c>
      <c r="G121" s="1">
        <f t="shared" si="7"/>
        <v>1</v>
      </c>
      <c r="H121" s="1" t="s">
        <v>45</v>
      </c>
      <c r="I121" s="1" t="s">
        <v>465</v>
      </c>
      <c r="J121" s="1">
        <f t="shared" si="9"/>
        <v>0</v>
      </c>
      <c r="K121" s="1" t="s">
        <v>466</v>
      </c>
      <c r="L121" s="1">
        <f t="shared" si="8"/>
        <v>-1</v>
      </c>
      <c r="M121" s="1" t="s">
        <v>467</v>
      </c>
      <c r="N121" s="1">
        <v>0</v>
      </c>
      <c r="O121" s="1" t="s">
        <v>468</v>
      </c>
      <c r="P121" s="1">
        <f t="shared" si="10"/>
        <v>0</v>
      </c>
      <c r="Q121" s="1" t="s">
        <v>469</v>
      </c>
      <c r="R121" s="1">
        <v>0</v>
      </c>
      <c r="S121" s="1" t="s">
        <v>43</v>
      </c>
      <c r="T121" s="1">
        <f t="shared" si="11"/>
        <v>0</v>
      </c>
      <c r="U121" s="1" t="s">
        <v>470</v>
      </c>
      <c r="V121" s="1">
        <v>0</v>
      </c>
      <c r="W121" s="1">
        <v>-2</v>
      </c>
    </row>
    <row r="122" spans="1:23">
      <c r="A122" s="1" t="s">
        <v>109</v>
      </c>
      <c r="B122" s="1">
        <v>1</v>
      </c>
      <c r="C122" s="1">
        <f t="shared" si="12"/>
        <v>10</v>
      </c>
      <c r="D122" s="1" t="s">
        <v>616</v>
      </c>
      <c r="E122" s="2" t="s">
        <v>35</v>
      </c>
      <c r="F122" s="3" t="s">
        <v>471</v>
      </c>
      <c r="G122" s="1">
        <f t="shared" si="7"/>
        <v>4</v>
      </c>
      <c r="H122" s="1" t="s">
        <v>45</v>
      </c>
      <c r="I122" s="1" t="s">
        <v>46</v>
      </c>
      <c r="J122" s="1">
        <f t="shared" si="9"/>
        <v>1</v>
      </c>
      <c r="K122" s="1" t="s">
        <v>145</v>
      </c>
      <c r="L122" s="1">
        <f t="shared" si="8"/>
        <v>1</v>
      </c>
      <c r="M122" s="1" t="s">
        <v>472</v>
      </c>
      <c r="N122" s="1">
        <v>1</v>
      </c>
      <c r="O122" s="1" t="s">
        <v>90</v>
      </c>
      <c r="P122" s="1">
        <f t="shared" si="10"/>
        <v>1</v>
      </c>
      <c r="Q122" s="1" t="s">
        <v>42</v>
      </c>
      <c r="R122" s="1">
        <v>0</v>
      </c>
      <c r="S122" s="1" t="s">
        <v>43</v>
      </c>
      <c r="T122" s="1">
        <f t="shared" si="11"/>
        <v>0</v>
      </c>
      <c r="U122" s="1" t="s">
        <v>43</v>
      </c>
      <c r="V122" s="1">
        <v>0</v>
      </c>
      <c r="W122" s="1">
        <v>0</v>
      </c>
    </row>
    <row r="123" spans="1:23">
      <c r="A123" s="1" t="s">
        <v>109</v>
      </c>
      <c r="B123" s="1">
        <v>2</v>
      </c>
      <c r="C123" s="1">
        <f t="shared" si="12"/>
        <v>6</v>
      </c>
      <c r="D123" s="1" t="s">
        <v>617</v>
      </c>
      <c r="E123" s="2" t="s">
        <v>35</v>
      </c>
      <c r="F123" s="3" t="s">
        <v>473</v>
      </c>
      <c r="G123" s="1">
        <f t="shared" si="7"/>
        <v>2</v>
      </c>
      <c r="H123" s="1" t="s">
        <v>37</v>
      </c>
      <c r="I123" s="1" t="s">
        <v>129</v>
      </c>
      <c r="J123" s="1">
        <f t="shared" si="9"/>
        <v>1</v>
      </c>
      <c r="K123" s="1" t="s">
        <v>39</v>
      </c>
      <c r="L123" s="1">
        <f t="shared" si="8"/>
        <v>2</v>
      </c>
      <c r="M123" s="1" t="s">
        <v>474</v>
      </c>
      <c r="N123" s="1">
        <v>0</v>
      </c>
      <c r="O123" s="1" t="s">
        <v>162</v>
      </c>
      <c r="P123" s="1">
        <f t="shared" si="10"/>
        <v>0</v>
      </c>
      <c r="Q123" s="1" t="s">
        <v>69</v>
      </c>
      <c r="R123" s="1">
        <v>0</v>
      </c>
      <c r="S123" s="1">
        <v>9600</v>
      </c>
      <c r="T123" s="1">
        <f t="shared" si="11"/>
        <v>1</v>
      </c>
      <c r="U123" s="1" t="s">
        <v>43</v>
      </c>
      <c r="V123" s="1">
        <v>0</v>
      </c>
      <c r="W123" s="1">
        <v>0</v>
      </c>
    </row>
    <row r="124" spans="1:23">
      <c r="A124" s="1" t="s">
        <v>109</v>
      </c>
      <c r="B124" s="1">
        <v>3</v>
      </c>
      <c r="C124" s="1">
        <f t="shared" si="12"/>
        <v>6</v>
      </c>
      <c r="D124" s="1" t="s">
        <v>618</v>
      </c>
      <c r="E124" s="2" t="s">
        <v>58</v>
      </c>
      <c r="F124" s="3" t="s">
        <v>475</v>
      </c>
      <c r="G124" s="1">
        <f t="shared" si="7"/>
        <v>2</v>
      </c>
      <c r="H124" s="1" t="s">
        <v>45</v>
      </c>
      <c r="I124" s="1" t="s">
        <v>53</v>
      </c>
      <c r="J124" s="1">
        <f t="shared" si="9"/>
        <v>1</v>
      </c>
      <c r="K124" s="1" t="s">
        <v>39</v>
      </c>
      <c r="L124" s="1">
        <f t="shared" si="8"/>
        <v>2</v>
      </c>
      <c r="M124" s="1" t="s">
        <v>476</v>
      </c>
      <c r="N124" s="1">
        <v>1</v>
      </c>
      <c r="O124" s="1" t="s">
        <v>184</v>
      </c>
      <c r="P124" s="1">
        <f t="shared" si="10"/>
        <v>0</v>
      </c>
      <c r="Q124" s="1" t="s">
        <v>69</v>
      </c>
      <c r="R124" s="1">
        <v>0</v>
      </c>
      <c r="S124" s="1" t="s">
        <v>43</v>
      </c>
      <c r="T124" s="1">
        <f t="shared" si="11"/>
        <v>0</v>
      </c>
      <c r="U124" s="1" t="s">
        <v>43</v>
      </c>
      <c r="V124" s="1">
        <v>0</v>
      </c>
      <c r="W124" s="1">
        <v>0</v>
      </c>
    </row>
    <row r="125" spans="1:23">
      <c r="A125" s="1" t="s">
        <v>109</v>
      </c>
      <c r="B125" s="1">
        <v>4</v>
      </c>
      <c r="C125" s="1">
        <f t="shared" si="12"/>
        <v>3</v>
      </c>
      <c r="D125" s="1" t="s">
        <v>619</v>
      </c>
      <c r="E125" s="2" t="s">
        <v>58</v>
      </c>
      <c r="F125" s="3" t="s">
        <v>477</v>
      </c>
      <c r="G125" s="1">
        <f t="shared" si="7"/>
        <v>1</v>
      </c>
      <c r="H125" s="1" t="s">
        <v>37</v>
      </c>
      <c r="I125" s="1" t="s">
        <v>478</v>
      </c>
      <c r="J125" s="1">
        <f t="shared" si="9"/>
        <v>0</v>
      </c>
      <c r="K125" s="1" t="s">
        <v>61</v>
      </c>
      <c r="L125" s="1">
        <f t="shared" si="8"/>
        <v>1</v>
      </c>
      <c r="M125" s="1" t="s">
        <v>479</v>
      </c>
      <c r="N125" s="1">
        <v>1</v>
      </c>
      <c r="O125" s="1" t="s">
        <v>352</v>
      </c>
      <c r="P125" s="1">
        <f t="shared" si="10"/>
        <v>0</v>
      </c>
      <c r="Q125" s="1" t="s">
        <v>480</v>
      </c>
      <c r="R125" s="1">
        <v>0</v>
      </c>
      <c r="S125" s="1" t="s">
        <v>43</v>
      </c>
      <c r="T125" s="1">
        <f t="shared" si="11"/>
        <v>0</v>
      </c>
      <c r="U125" s="1" t="s">
        <v>43</v>
      </c>
      <c r="V125" s="1">
        <v>0</v>
      </c>
      <c r="W125" s="1">
        <v>0</v>
      </c>
    </row>
    <row r="126" spans="1:23">
      <c r="A126" s="1" t="s">
        <v>109</v>
      </c>
      <c r="B126" s="1">
        <v>5</v>
      </c>
      <c r="C126" s="5">
        <f t="shared" si="12"/>
        <v>9</v>
      </c>
      <c r="D126" s="1" t="s">
        <v>620</v>
      </c>
      <c r="E126" s="2" t="s">
        <v>35</v>
      </c>
      <c r="F126" s="3" t="s">
        <v>481</v>
      </c>
      <c r="G126" s="1">
        <f t="shared" si="7"/>
        <v>4</v>
      </c>
      <c r="H126" s="1" t="s">
        <v>45</v>
      </c>
      <c r="I126" s="1" t="s">
        <v>53</v>
      </c>
      <c r="J126" s="1">
        <f t="shared" si="9"/>
        <v>1</v>
      </c>
      <c r="K126" s="1" t="s">
        <v>221</v>
      </c>
      <c r="L126" s="1">
        <f t="shared" si="8"/>
        <v>1</v>
      </c>
      <c r="M126" s="1" t="s">
        <v>482</v>
      </c>
      <c r="N126" s="1">
        <v>0</v>
      </c>
      <c r="O126" s="1" t="s">
        <v>63</v>
      </c>
      <c r="P126" s="1">
        <f t="shared" si="10"/>
        <v>1</v>
      </c>
      <c r="Q126" s="1" t="s">
        <v>42</v>
      </c>
      <c r="R126" s="1">
        <v>2</v>
      </c>
      <c r="S126" s="1" t="s">
        <v>43</v>
      </c>
      <c r="T126" s="1">
        <f t="shared" si="11"/>
        <v>0</v>
      </c>
      <c r="U126" s="1" t="s">
        <v>483</v>
      </c>
      <c r="V126" s="1">
        <v>0</v>
      </c>
      <c r="W126" s="1">
        <v>0</v>
      </c>
    </row>
    <row r="127" spans="1:23">
      <c r="A127" s="1" t="s">
        <v>109</v>
      </c>
      <c r="B127" s="1">
        <v>6</v>
      </c>
      <c r="C127" s="1">
        <f t="shared" si="12"/>
        <v>5</v>
      </c>
      <c r="D127" s="1" t="s">
        <v>621</v>
      </c>
      <c r="E127" s="2" t="s">
        <v>58</v>
      </c>
      <c r="F127" s="3" t="s">
        <v>484</v>
      </c>
      <c r="G127" s="1">
        <f t="shared" si="7"/>
        <v>2</v>
      </c>
      <c r="H127" s="1" t="s">
        <v>485</v>
      </c>
      <c r="I127" s="1" t="s">
        <v>392</v>
      </c>
      <c r="J127" s="1">
        <f t="shared" si="9"/>
        <v>0</v>
      </c>
      <c r="K127" s="1" t="s">
        <v>39</v>
      </c>
      <c r="L127" s="1">
        <f t="shared" si="8"/>
        <v>2</v>
      </c>
      <c r="M127" s="1" t="s">
        <v>486</v>
      </c>
      <c r="N127" s="1">
        <v>1</v>
      </c>
      <c r="O127" s="1" t="s">
        <v>175</v>
      </c>
      <c r="P127" s="1">
        <f t="shared" si="10"/>
        <v>0</v>
      </c>
      <c r="Q127" s="1" t="s">
        <v>69</v>
      </c>
      <c r="R127" s="1">
        <v>0</v>
      </c>
      <c r="S127" s="1" t="s">
        <v>43</v>
      </c>
      <c r="T127" s="1">
        <f t="shared" si="11"/>
        <v>0</v>
      </c>
      <c r="U127" s="1" t="s">
        <v>43</v>
      </c>
      <c r="V127" s="1">
        <v>0</v>
      </c>
      <c r="W127" s="1">
        <v>0</v>
      </c>
    </row>
    <row r="128" spans="1:23">
      <c r="A128" s="1" t="s">
        <v>109</v>
      </c>
      <c r="B128" s="1">
        <v>7</v>
      </c>
      <c r="C128" s="5">
        <f t="shared" si="12"/>
        <v>4</v>
      </c>
      <c r="D128" s="1" t="s">
        <v>622</v>
      </c>
      <c r="E128" s="2" t="s">
        <v>35</v>
      </c>
      <c r="F128" s="3" t="s">
        <v>487</v>
      </c>
      <c r="G128" s="1">
        <f t="shared" si="7"/>
        <v>1</v>
      </c>
      <c r="H128" s="1" t="s">
        <v>37</v>
      </c>
      <c r="I128" s="1" t="s">
        <v>488</v>
      </c>
      <c r="J128" s="1">
        <f t="shared" si="9"/>
        <v>0</v>
      </c>
      <c r="K128" s="1" t="s">
        <v>243</v>
      </c>
      <c r="L128" s="1">
        <f t="shared" si="8"/>
        <v>0</v>
      </c>
      <c r="M128" s="1" t="s">
        <v>489</v>
      </c>
      <c r="N128" s="1">
        <v>1</v>
      </c>
      <c r="O128" s="1" t="s">
        <v>468</v>
      </c>
      <c r="P128" s="1">
        <f t="shared" si="10"/>
        <v>0</v>
      </c>
      <c r="Q128" s="1" t="s">
        <v>469</v>
      </c>
      <c r="R128" s="1">
        <v>2</v>
      </c>
      <c r="S128" s="1" t="s">
        <v>43</v>
      </c>
      <c r="T128" s="1">
        <f t="shared" si="11"/>
        <v>0</v>
      </c>
      <c r="U128" s="1" t="s">
        <v>43</v>
      </c>
      <c r="V128" s="1">
        <v>0</v>
      </c>
      <c r="W128" s="1">
        <v>0</v>
      </c>
    </row>
    <row r="129" spans="1:23">
      <c r="A129" s="1" t="s">
        <v>109</v>
      </c>
      <c r="B129" s="1">
        <v>8</v>
      </c>
      <c r="C129" s="1">
        <f t="shared" si="12"/>
        <v>7</v>
      </c>
      <c r="D129" s="1" t="s">
        <v>623</v>
      </c>
      <c r="E129" s="2" t="s">
        <v>35</v>
      </c>
      <c r="F129" s="3" t="s">
        <v>490</v>
      </c>
      <c r="G129" s="1">
        <f t="shared" si="7"/>
        <v>4</v>
      </c>
      <c r="H129" s="1" t="s">
        <v>45</v>
      </c>
      <c r="I129" s="1" t="s">
        <v>491</v>
      </c>
      <c r="J129" s="1">
        <f t="shared" si="9"/>
        <v>0</v>
      </c>
      <c r="K129" s="1" t="s">
        <v>165</v>
      </c>
      <c r="L129" s="1">
        <f t="shared" si="8"/>
        <v>1</v>
      </c>
      <c r="M129" s="1" t="s">
        <v>492</v>
      </c>
      <c r="N129" s="1">
        <v>1</v>
      </c>
      <c r="O129" s="1" t="s">
        <v>90</v>
      </c>
      <c r="P129" s="1">
        <f t="shared" si="10"/>
        <v>1</v>
      </c>
      <c r="Q129" s="1" t="s">
        <v>42</v>
      </c>
      <c r="R129" s="1">
        <v>0</v>
      </c>
      <c r="S129" s="1" t="s">
        <v>43</v>
      </c>
      <c r="T129" s="1">
        <f t="shared" si="11"/>
        <v>0</v>
      </c>
      <c r="U129" s="1" t="s">
        <v>43</v>
      </c>
      <c r="V129" s="1">
        <v>0</v>
      </c>
      <c r="W129" s="1">
        <v>0</v>
      </c>
    </row>
    <row r="130" spans="1:23">
      <c r="A130" s="1" t="s">
        <v>109</v>
      </c>
      <c r="B130" s="1">
        <v>9</v>
      </c>
      <c r="C130" s="1">
        <f t="shared" si="12"/>
        <v>4</v>
      </c>
      <c r="D130" s="1" t="s">
        <v>624</v>
      </c>
      <c r="E130" s="2" t="s">
        <v>35</v>
      </c>
      <c r="F130" s="3" t="s">
        <v>493</v>
      </c>
      <c r="G130" s="1">
        <f t="shared" ref="G130:G131" si="13">IF(Q130="ノーザンファーム",4,IF(OR(Q130="社台ファーム",Q130="ノースヒルズ"),2,1))</f>
        <v>2</v>
      </c>
      <c r="H130" s="1" t="s">
        <v>37</v>
      </c>
      <c r="I130" s="1" t="s">
        <v>66</v>
      </c>
      <c r="J130" s="1">
        <f t="shared" si="9"/>
        <v>0</v>
      </c>
      <c r="K130" s="1" t="s">
        <v>83</v>
      </c>
      <c r="L130" s="1">
        <f t="shared" ref="L130:L131" si="14">IF(K130="ディープインパクト",2,IF(OR(K130="ハーツクライ",K130="ダイワメジャー",K130="キズナ",K130="エピファネイア",K130="キングカメハメハ",K130="ロードカナロア",K130="モーリス",K130="ドゥラメンテ"),1,IF(OR(K130="キンシャサノキセキ",K130="スクリーンヒーロー",K130="ヘニーヒューズ",K130="オルフェーヴル",K130="ジャスタウェイ",K130="ルーラーシップ"),0,-1)))</f>
        <v>1</v>
      </c>
      <c r="M130" s="1" t="s">
        <v>494</v>
      </c>
      <c r="N130" s="1">
        <v>0</v>
      </c>
      <c r="O130" s="1" t="s">
        <v>495</v>
      </c>
      <c r="P130" s="1">
        <f t="shared" si="10"/>
        <v>0</v>
      </c>
      <c r="Q130" s="1" t="s">
        <v>69</v>
      </c>
      <c r="R130" s="1">
        <v>0</v>
      </c>
      <c r="S130" s="1">
        <v>7000</v>
      </c>
      <c r="T130" s="1">
        <f t="shared" si="11"/>
        <v>1</v>
      </c>
      <c r="U130" s="1" t="s">
        <v>43</v>
      </c>
      <c r="V130" s="1">
        <v>0</v>
      </c>
      <c r="W130" s="1">
        <v>0</v>
      </c>
    </row>
    <row r="131" spans="1:23">
      <c r="A131" s="1" t="s">
        <v>109</v>
      </c>
      <c r="B131" s="1">
        <v>10</v>
      </c>
      <c r="C131" s="1">
        <f t="shared" si="12"/>
        <v>3</v>
      </c>
      <c r="D131" s="1" t="s">
        <v>625</v>
      </c>
      <c r="E131" s="2" t="s">
        <v>35</v>
      </c>
      <c r="F131" s="3" t="s">
        <v>496</v>
      </c>
      <c r="G131" s="1">
        <f t="shared" si="13"/>
        <v>1</v>
      </c>
      <c r="H131" s="1" t="s">
        <v>45</v>
      </c>
      <c r="I131" s="1" t="s">
        <v>382</v>
      </c>
      <c r="J131" s="1">
        <f t="shared" ref="J131" si="15">IF(OR(I131="友道康夫",I131="藤沢和雄",I131="中内田充正",I131="池江泰寿",I131="国枝栄",I131="藤原英昭",I131="堀宣行",I131="木村哲也",I131="手塚貴久"),1,0)</f>
        <v>0</v>
      </c>
      <c r="K131" s="1" t="s">
        <v>145</v>
      </c>
      <c r="L131" s="1">
        <f t="shared" si="14"/>
        <v>1</v>
      </c>
      <c r="M131" s="1" t="s">
        <v>497</v>
      </c>
      <c r="N131" s="1">
        <v>1</v>
      </c>
      <c r="O131" s="1" t="s">
        <v>175</v>
      </c>
      <c r="P131" s="1">
        <f t="shared" ref="P131" si="16">IF(OR(O131="金子真人ホールディングス",O131="ダノックス",O131="シルクレーシング",O131="サンデーレーシング",O131="キャロットファーム",O131="サトミホースカンパニー"),1,0)</f>
        <v>0</v>
      </c>
      <c r="Q131" s="1" t="s">
        <v>399</v>
      </c>
      <c r="R131" s="1">
        <v>0</v>
      </c>
      <c r="S131" s="1" t="s">
        <v>43</v>
      </c>
      <c r="T131" s="1">
        <f t="shared" ref="T131" si="17">IF(S131="",0,IF(S131&gt;=5000,1,0))</f>
        <v>0</v>
      </c>
      <c r="U131" s="1" t="s">
        <v>43</v>
      </c>
      <c r="V131" s="1">
        <v>0</v>
      </c>
      <c r="W131" s="1">
        <v>0</v>
      </c>
    </row>
  </sheetData>
  <autoFilter ref="A1:X131" xr:uid="{A975DA56-B695-4096-8B7B-35C8D525BA10}"/>
  <phoneticPr fontId="3"/>
  <conditionalFormatting sqref="H2:J131">
    <cfRule type="expression" dxfId="3" priority="3">
      <formula>$H2="栗東"</formula>
    </cfRule>
    <cfRule type="expression" dxfId="2" priority="4">
      <formula>$H2="美浦"</formula>
    </cfRule>
  </conditionalFormatting>
  <conditionalFormatting sqref="D2:E131">
    <cfRule type="expression" dxfId="1" priority="1">
      <formula>$E2="牝"</formula>
    </cfRule>
    <cfRule type="expression" dxfId="0" priority="2">
      <formula>$E2="牡"</formula>
    </cfRule>
  </conditionalFormatting>
  <hyperlinks>
    <hyperlink ref="F2" r:id="rId1" xr:uid="{6D85B95E-04EA-4497-AC4D-2AE1091BB650}"/>
    <hyperlink ref="F12" r:id="rId2" xr:uid="{158D15C4-DD79-4197-8D47-52B5DA6213C3}"/>
    <hyperlink ref="F22" r:id="rId3" xr:uid="{2C2826CC-1CB4-41F8-A162-54CE8B73997E}"/>
    <hyperlink ref="F32" r:id="rId4" xr:uid="{E3FB2610-4EDC-4BF6-8E35-C41D01D7ECF8}"/>
    <hyperlink ref="F42" r:id="rId5" xr:uid="{46D638D5-5A40-41EC-96F1-E78E0BBBCC56}"/>
    <hyperlink ref="F52" r:id="rId6" xr:uid="{C6A74197-9C71-4DFB-86A1-41E0EF0D47BD}"/>
    <hyperlink ref="F62" r:id="rId7" xr:uid="{993A1960-87D8-489D-8447-7BBF202C0543}"/>
    <hyperlink ref="F72" r:id="rId8" xr:uid="{B11F92FC-A313-482B-BF4E-E834C7A3E550}"/>
    <hyperlink ref="F82" r:id="rId9" xr:uid="{FDB3FB73-1F48-43A5-A23D-81BB92EB5C45}"/>
    <hyperlink ref="F92" r:id="rId10" xr:uid="{E8AA82F2-F005-4954-958A-4BD25CB01138}"/>
    <hyperlink ref="F102" r:id="rId11" xr:uid="{7EFCD320-D5F2-4774-B690-E0249C24160D}"/>
    <hyperlink ref="F112" r:id="rId12" xr:uid="{8E3F02E5-0E46-46FE-915E-A4748C6C24F5}"/>
    <hyperlink ref="F122" r:id="rId13" xr:uid="{C839094B-A053-41B6-A8A5-C800DADAE9D1}"/>
    <hyperlink ref="F3" r:id="rId14" xr:uid="{5DCCBB43-3D35-422F-9C4C-111AF3B67299}"/>
    <hyperlink ref="F13" r:id="rId15" xr:uid="{2510E3FC-7848-46EA-BBEE-C2164014C619}"/>
    <hyperlink ref="F23" r:id="rId16" xr:uid="{8AE67C7D-09F8-4298-A1B0-0020FB74ED83}"/>
    <hyperlink ref="F33" r:id="rId17" xr:uid="{1C8A6DE2-64B9-4C48-AB34-03856E1B8CC2}"/>
    <hyperlink ref="F43" r:id="rId18" xr:uid="{35D2F5F8-8FD7-4E26-9567-3F045B91EB6F}"/>
    <hyperlink ref="F53" r:id="rId19" xr:uid="{2FD84C73-536C-4DFA-808B-8C2BEE18E690}"/>
    <hyperlink ref="F63" r:id="rId20" xr:uid="{D9272791-76C2-44DC-BFA5-F26F9EAAE970}"/>
    <hyperlink ref="F73" r:id="rId21" xr:uid="{35B98F6B-6556-4191-9FDC-17E3E4BDC72C}"/>
    <hyperlink ref="F83" r:id="rId22" xr:uid="{9D6673F3-AC4F-43D9-929D-377AC5F45AC4}"/>
    <hyperlink ref="F93" r:id="rId23" xr:uid="{9E9B33DD-5753-4CB5-9C6C-4915D3744256}"/>
    <hyperlink ref="F103" r:id="rId24" xr:uid="{C80CAB78-21E8-4E0F-979A-CFCF21432599}"/>
    <hyperlink ref="F113" r:id="rId25" xr:uid="{06F892C3-E1E2-4EC1-9E81-59E31A795D3D}"/>
    <hyperlink ref="F123" r:id="rId26" xr:uid="{2D5353FC-E191-4950-B17B-CE0130B1A832}"/>
    <hyperlink ref="F4" r:id="rId27" xr:uid="{F71861F8-F2BC-40B9-859E-338109E03F7B}"/>
    <hyperlink ref="F14" r:id="rId28" xr:uid="{15355380-2B54-490B-AA3D-689F5AC7E0D7}"/>
    <hyperlink ref="F24" r:id="rId29" xr:uid="{AF998100-D2D5-492F-A1F3-1F36FA6C72F8}"/>
    <hyperlink ref="F34" r:id="rId30" xr:uid="{9135DBAE-5838-40AE-B775-791994FB8D41}"/>
    <hyperlink ref="F44" r:id="rId31" xr:uid="{56C3C17B-BDDF-4654-9F22-E11C999D35DD}"/>
    <hyperlink ref="F54" r:id="rId32" xr:uid="{5556D782-D3D2-402E-B903-97622D7ACC0E}"/>
    <hyperlink ref="F64" r:id="rId33" xr:uid="{39F27E86-8E79-4EE1-9A8B-24A69E715522}"/>
    <hyperlink ref="F74" r:id="rId34" xr:uid="{E7FC7F66-FAF0-48E5-B3C7-3A20A7A1522E}"/>
    <hyperlink ref="F84" r:id="rId35" xr:uid="{A3DCBE70-5945-4506-93CF-085D8F2F0238}"/>
    <hyperlink ref="F94" r:id="rId36" xr:uid="{AF513EBA-5E7B-4529-B195-FE00CEF33274}"/>
    <hyperlink ref="F104" r:id="rId37" xr:uid="{383A9B50-02C5-4B64-B590-34A89A4CC906}"/>
    <hyperlink ref="F114" r:id="rId38" xr:uid="{6EDA1BB6-13E6-426D-937A-FF47C7C316B0}"/>
    <hyperlink ref="F124" r:id="rId39" xr:uid="{23BCE5BD-EEA1-471D-8845-F6C102A2BDBD}"/>
    <hyperlink ref="F5" r:id="rId40" xr:uid="{C18179A4-5042-4732-B9FB-C504C565C683}"/>
    <hyperlink ref="F15" r:id="rId41" xr:uid="{A8B646D4-4AA8-42EB-B740-8D5E1D60BC3E}"/>
    <hyperlink ref="F25" r:id="rId42" xr:uid="{57E9BE1A-E760-46A2-8192-B4BDACBBC813}"/>
    <hyperlink ref="F35" r:id="rId43" xr:uid="{E47E30B1-851D-4F24-9AD7-D2A510ED51B7}"/>
    <hyperlink ref="F45" r:id="rId44" xr:uid="{C2FA9FD0-6934-4ED0-B4FF-1EA266CEBEA7}"/>
    <hyperlink ref="F55" r:id="rId45" xr:uid="{D2779FE8-828B-484D-A974-C26DB36659E9}"/>
    <hyperlink ref="F65" r:id="rId46" xr:uid="{79FEA806-81AC-4452-B8BC-6A638FFA5BDD}"/>
    <hyperlink ref="F75" r:id="rId47" xr:uid="{C441B50E-9593-46C9-BF19-3F7BBB9086C2}"/>
    <hyperlink ref="F85" r:id="rId48" xr:uid="{B85E908B-966E-4616-83DD-C46844928855}"/>
    <hyperlink ref="F95" r:id="rId49" xr:uid="{AD8FF928-0E7D-4D47-9CBB-258A2A0B12F6}"/>
    <hyperlink ref="F105" r:id="rId50" xr:uid="{0A5AE62C-9629-4B77-A1EE-A3CC7632752A}"/>
    <hyperlink ref="F115" r:id="rId51" xr:uid="{4C4AF73A-247A-48CE-BE3E-153356C7E023}"/>
    <hyperlink ref="F125" r:id="rId52" xr:uid="{1790111D-9287-4699-93A2-1905559CD197}"/>
    <hyperlink ref="F6" r:id="rId53" xr:uid="{76C53AD3-00EA-4DDE-B45A-02835068E719}"/>
    <hyperlink ref="F16" r:id="rId54" xr:uid="{F91E9BD2-BF3E-4237-9B88-4C3A10AF98EF}"/>
    <hyperlink ref="F26" r:id="rId55" xr:uid="{E02662ED-3D01-41D5-8E8D-E7F011E4E26A}"/>
    <hyperlink ref="F36" r:id="rId56" xr:uid="{7CD205F5-F827-4429-B883-E9B09CDCE256}"/>
    <hyperlink ref="F46" r:id="rId57" xr:uid="{DDDC0355-A07B-4015-94A7-A5A85792274D}"/>
    <hyperlink ref="F56" r:id="rId58" xr:uid="{796B785E-090D-4FE2-A2E5-D399D83D370A}"/>
    <hyperlink ref="F66" r:id="rId59" xr:uid="{C95DB6BF-188E-40AA-8FDA-05D2A40F0D1B}"/>
    <hyperlink ref="F76" r:id="rId60" xr:uid="{B1D6459B-6762-4BAF-B0CB-C26BC0C91A3D}"/>
    <hyperlink ref="F86" r:id="rId61" xr:uid="{CA5B467C-4D89-40B0-A714-B439E3532A8C}"/>
    <hyperlink ref="F96" r:id="rId62" xr:uid="{C7DAD4F9-7FC6-4B12-9DC2-0EBC563CB8D7}"/>
    <hyperlink ref="F106" r:id="rId63" xr:uid="{1BE991AE-5314-4648-9131-8E6B79CC96F1}"/>
    <hyperlink ref="F116" r:id="rId64" xr:uid="{D82DE6A0-AC5F-4BAC-86B9-C3E9716B426B}"/>
    <hyperlink ref="F126" r:id="rId65" xr:uid="{81D57F49-C9A2-416A-BC05-C2141A413CEF}"/>
    <hyperlink ref="F7" r:id="rId66" xr:uid="{2277C3C6-66B8-4E81-8E64-EEA41164F0D4}"/>
    <hyperlink ref="F17" r:id="rId67" xr:uid="{D3FC15DA-8280-4D76-9739-886CEA85AE5A}"/>
    <hyperlink ref="F27" r:id="rId68" xr:uid="{25D51279-377B-4380-90DF-7FD336AB7E06}"/>
    <hyperlink ref="F37" r:id="rId69" xr:uid="{375EB37F-C95A-4298-A830-A7A81F645CD8}"/>
    <hyperlink ref="F47" r:id="rId70" xr:uid="{274CDB0D-C8F9-426A-A29F-88EDCE3E32FF}"/>
    <hyperlink ref="F57" r:id="rId71" xr:uid="{E8863A7C-C420-4CF6-8D4A-4ECE7A1EBA86}"/>
    <hyperlink ref="F67" r:id="rId72" xr:uid="{C89DDA9F-79A3-4D90-A30C-323E33164AD0}"/>
    <hyperlink ref="F77" r:id="rId73" xr:uid="{B9348180-F20E-4347-9D7D-4C3AABA9BBAF}"/>
    <hyperlink ref="F87" r:id="rId74" xr:uid="{7966C223-FC79-4460-BC04-002269A81C83}"/>
    <hyperlink ref="F97" r:id="rId75" xr:uid="{2DC86A8E-8F32-469A-A449-F80C9410F4E6}"/>
    <hyperlink ref="F107" r:id="rId76" xr:uid="{0B2E7974-3833-4866-A32B-8F3980DD8E5E}"/>
    <hyperlink ref="F117" r:id="rId77" xr:uid="{A3BDF107-1637-4C01-8842-72CC595B7BC4}"/>
    <hyperlink ref="F127" r:id="rId78" xr:uid="{A3063034-8F79-4CB9-B934-809519F9379B}"/>
    <hyperlink ref="F8" r:id="rId79" xr:uid="{9FD66F0E-8EED-4162-9261-4F335394E906}"/>
    <hyperlink ref="F18" r:id="rId80" xr:uid="{FCC70AF8-CEB1-4EAE-8546-D014F6B330F7}"/>
    <hyperlink ref="F28" r:id="rId81" xr:uid="{335F9ECC-BFD2-4D53-A68F-D4E0CD7329CB}"/>
    <hyperlink ref="F38" r:id="rId82" xr:uid="{B540C4D1-3AFC-4287-95F2-9F6C3E17FA47}"/>
    <hyperlink ref="F48" r:id="rId83" xr:uid="{C3E259E4-36C0-4454-A84B-1D787E77F7DE}"/>
    <hyperlink ref="F58" r:id="rId84" xr:uid="{52A4839F-EB2C-49A6-93AC-5E90E9559F8D}"/>
    <hyperlink ref="F68" r:id="rId85" xr:uid="{D327D37C-577A-4624-B00C-D0E528A0414A}"/>
    <hyperlink ref="F78" r:id="rId86" xr:uid="{55BF06BF-64D2-45BC-A806-EDC67647AAC8}"/>
    <hyperlink ref="F88" r:id="rId87" xr:uid="{0EE07570-17F0-4902-A32C-8D2B0BA7ED53}"/>
    <hyperlink ref="F98" r:id="rId88" xr:uid="{F06F7069-9D08-4B49-A778-7A3A3D61A93A}"/>
    <hyperlink ref="F108" r:id="rId89" xr:uid="{2F5A38A7-3F1D-4D8F-A445-B4A60EE806FE}"/>
    <hyperlink ref="F118" r:id="rId90" xr:uid="{C08A1A23-7F69-4B64-87AB-6B1240B21CBC}"/>
    <hyperlink ref="F128" r:id="rId91" xr:uid="{4CEBB686-3539-4D91-9B92-4A6C50D2AD3B}"/>
    <hyperlink ref="F19" r:id="rId92" xr:uid="{DDDF49FD-A800-464D-B713-F6CE999F38DB}"/>
    <hyperlink ref="F29" r:id="rId93" xr:uid="{C88B285F-6332-4CA8-A6FF-A553AC700B31}"/>
    <hyperlink ref="F39" r:id="rId94" xr:uid="{EFC945E7-5A3E-4643-ACD9-CBC242E50EB6}"/>
    <hyperlink ref="F49" r:id="rId95" xr:uid="{8947D538-36F3-4F09-A05C-AE9F88AA58DC}"/>
    <hyperlink ref="F59" r:id="rId96" xr:uid="{E4C72FDD-BBAE-497B-A49C-72316F153EF6}"/>
    <hyperlink ref="F69" r:id="rId97" xr:uid="{105AE952-6EE6-4AD9-A335-695E74077C9C}"/>
    <hyperlink ref="F79" r:id="rId98" xr:uid="{9585AB07-8CD9-472F-86A8-5EB677981D37}"/>
    <hyperlink ref="F89" r:id="rId99" xr:uid="{01DD3010-71A2-491A-8EF5-B737C936D33E}"/>
    <hyperlink ref="F99" r:id="rId100" xr:uid="{31F1BC36-8273-4CE4-920B-5C7514E058D7}"/>
    <hyperlink ref="F109" r:id="rId101" xr:uid="{636874B3-A3EC-43D6-8B6E-DD78033E286E}"/>
    <hyperlink ref="F119" r:id="rId102" xr:uid="{0A040BD0-094A-4817-A6ED-2533D1AC4A74}"/>
    <hyperlink ref="F129" r:id="rId103" xr:uid="{8BFE30AA-F109-4687-B9D3-12B6CCB174E4}"/>
    <hyperlink ref="F10" r:id="rId104" xr:uid="{4194BE05-8791-43A7-9458-4E39A4E7EA84}"/>
    <hyperlink ref="F20" r:id="rId105" xr:uid="{19A4CAD4-FA04-4667-A1F0-1477F487D651}"/>
    <hyperlink ref="F40" r:id="rId106" xr:uid="{081DD64C-A7D2-4553-AAD2-C27EE961F11C}"/>
    <hyperlink ref="F30" r:id="rId107" xr:uid="{C9D013DA-D508-4E4D-B6B6-A5BC212558A4}"/>
    <hyperlink ref="F50" r:id="rId108" xr:uid="{2529294C-6F93-4B11-8A7B-87C13F4874DD}"/>
    <hyperlink ref="F60" r:id="rId109" xr:uid="{211DD427-C98C-4DD1-B6D8-2BFC01FF027D}"/>
    <hyperlink ref="F70" r:id="rId110" xr:uid="{D7626380-CA10-41FB-8EC8-6D7539FFAD47}"/>
    <hyperlink ref="F80" r:id="rId111" xr:uid="{8B4EBCB9-26A5-4998-9718-7EFF56F31EE1}"/>
    <hyperlink ref="F90" r:id="rId112" xr:uid="{D3F66BA7-5AA4-45D8-8D78-862FBE87DD22}"/>
    <hyperlink ref="F100" r:id="rId113" xr:uid="{889062CE-DACE-4DA3-9343-10826661DB64}"/>
    <hyperlink ref="F110" r:id="rId114" xr:uid="{62FB0D75-7B0E-42E6-9869-057F2DA4FB7A}"/>
    <hyperlink ref="F120" r:id="rId115" xr:uid="{E5EA6311-11BB-4A0F-9828-50A926656B25}"/>
    <hyperlink ref="F130" r:id="rId116" xr:uid="{6AAA8C53-A826-4347-9C78-31EF523E0617}"/>
    <hyperlink ref="F11" r:id="rId117" xr:uid="{3BB838E2-81A9-4EF0-BF0E-D598B13C1C4E}"/>
    <hyperlink ref="F21" r:id="rId118" xr:uid="{62C56CBC-38C1-4638-87DB-1204700D9847}"/>
    <hyperlink ref="F31" r:id="rId119" xr:uid="{D2E27323-8150-478B-B632-B81A53757C24}"/>
    <hyperlink ref="F41" r:id="rId120" xr:uid="{90339316-5EA2-469E-911A-CF3DA98E69CA}"/>
    <hyperlink ref="F51" r:id="rId121" xr:uid="{53E31CD2-8B3C-4789-AA4E-D128D9F3A94F}"/>
    <hyperlink ref="F61" r:id="rId122" xr:uid="{F705CCDE-06C3-4BA3-A2AF-A39118C4AE32}"/>
    <hyperlink ref="F71" r:id="rId123" xr:uid="{E0AC0A50-F0BD-487D-AAA9-D4F24480017E}"/>
    <hyperlink ref="F81" r:id="rId124" xr:uid="{BF4C9707-51BD-45F3-99EE-572C8BF43C06}"/>
    <hyperlink ref="F91" r:id="rId125" xr:uid="{3C021345-59A8-4FB3-B0A6-1F5D6953F8E5}"/>
    <hyperlink ref="F111" r:id="rId126" xr:uid="{03F20FA3-06C8-46A1-82E5-4C5E6CBAEF4A}"/>
    <hyperlink ref="F121" r:id="rId127" xr:uid="{AECDA521-22FB-4910-8947-371D64D9B82B}"/>
    <hyperlink ref="F131" r:id="rId128" xr:uid="{2B934D70-F3D3-44A8-84D8-ABA6E3D9134C}"/>
    <hyperlink ref="F9" r:id="rId129" xr:uid="{6C3C2CCB-4C98-429A-AF18-2049A7E9CB4C}"/>
    <hyperlink ref="F101" r:id="rId130" xr:uid="{DCC709B3-1706-420B-99D8-3CE05D66C249}"/>
  </hyperlinks>
  <pageMargins left="0.7" right="0.7" top="0.75" bottom="0.75" header="0.3" footer="0.3"/>
  <pageSetup paperSize="9" orientation="portrait" horizontalDpi="4294967293" verticalDpi="0" r:id="rId131"/>
  <legacyDrawing r:id="rId1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122AD-7DC5-413B-8A9E-71769830924A}">
  <dimension ref="A1:L15"/>
  <sheetViews>
    <sheetView tabSelected="1" workbookViewId="0">
      <selection activeCell="I8" sqref="I8"/>
    </sheetView>
  </sheetViews>
  <sheetFormatPr defaultRowHeight="18"/>
  <cols>
    <col min="1" max="11" width="8.6640625" style="13"/>
    <col min="12" max="12" width="10.25" style="13" bestFit="1" customWidth="1"/>
    <col min="13" max="16384" width="8.6640625" style="13"/>
  </cols>
  <sheetData>
    <row r="1" spans="1:12">
      <c r="A1" s="10" t="s">
        <v>22</v>
      </c>
      <c r="B1" s="10" t="s">
        <v>23</v>
      </c>
      <c r="C1" s="11" t="s">
        <v>24</v>
      </c>
      <c r="D1" s="11" t="s">
        <v>25</v>
      </c>
      <c r="E1" s="11" t="s">
        <v>26</v>
      </c>
      <c r="F1" s="11" t="s">
        <v>27</v>
      </c>
      <c r="G1" s="11" t="s">
        <v>28</v>
      </c>
      <c r="H1" s="11" t="s">
        <v>29</v>
      </c>
      <c r="I1" s="11" t="s">
        <v>30</v>
      </c>
      <c r="J1" s="11" t="s">
        <v>31</v>
      </c>
      <c r="K1" s="11" t="s">
        <v>32</v>
      </c>
      <c r="L1" s="12" t="s">
        <v>33</v>
      </c>
    </row>
    <row r="2" spans="1:12">
      <c r="A2" s="14" t="s">
        <v>34</v>
      </c>
      <c r="B2" s="15">
        <f>SUMIF(各馬チェック!A:A,A2,各馬チェック!C:C)</f>
        <v>69</v>
      </c>
      <c r="C2" s="15">
        <f>B2-D2</f>
        <v>69</v>
      </c>
      <c r="D2" s="15">
        <f>SUMIF(各馬チェック!A:A,A2,各馬チェック!V:V)</f>
        <v>0</v>
      </c>
      <c r="E2" s="15">
        <f>C2*20</f>
        <v>1380</v>
      </c>
      <c r="F2" s="16">
        <f>-(E2*12)</f>
        <v>-16560</v>
      </c>
      <c r="G2" s="15">
        <f>$E$15-E2</f>
        <v>14380</v>
      </c>
      <c r="H2" s="15">
        <f>G2+F2</f>
        <v>-2180</v>
      </c>
      <c r="I2" s="15">
        <f t="shared" ref="I2:I14" si="0">D2*20*12</f>
        <v>0</v>
      </c>
      <c r="J2" s="17">
        <v>0</v>
      </c>
      <c r="K2" s="15">
        <f>J2-I2</f>
        <v>0</v>
      </c>
      <c r="L2" s="4">
        <f>H2+K2</f>
        <v>-2180</v>
      </c>
    </row>
    <row r="3" spans="1:12">
      <c r="A3" s="14" t="s">
        <v>51</v>
      </c>
      <c r="B3" s="15">
        <f>SUMIF(各馬チェック!A:A,A3,各馬チェック!C:C)</f>
        <v>62</v>
      </c>
      <c r="C3" s="15">
        <f t="shared" ref="C3:C14" si="1">B3-D3</f>
        <v>62</v>
      </c>
      <c r="D3" s="15">
        <f>SUMIF(各馬チェック!A:A,A3,各馬チェック!V:V)</f>
        <v>0</v>
      </c>
      <c r="E3" s="15">
        <f t="shared" ref="E3:E14" si="2">C3*20</f>
        <v>1240</v>
      </c>
      <c r="F3" s="16">
        <f t="shared" ref="F3:F14" si="3">-(E3*12)</f>
        <v>-14880</v>
      </c>
      <c r="G3" s="15">
        <f t="shared" ref="G3:G14" si="4">$E$15-E3</f>
        <v>14520</v>
      </c>
      <c r="H3" s="15">
        <f t="shared" ref="H3:H14" si="5">G3+F3</f>
        <v>-360</v>
      </c>
      <c r="I3" s="15">
        <f t="shared" si="0"/>
        <v>0</v>
      </c>
      <c r="J3" s="17">
        <v>0</v>
      </c>
      <c r="K3" s="15">
        <f t="shared" ref="K3:K14" si="6">J3-I3</f>
        <v>0</v>
      </c>
      <c r="L3" s="6">
        <f t="shared" ref="L3:L13" si="7">H3+K3</f>
        <v>-360</v>
      </c>
    </row>
    <row r="4" spans="1:12">
      <c r="A4" s="14" t="s">
        <v>57</v>
      </c>
      <c r="B4" s="15">
        <f>SUMIF(各馬チェック!A:A,A4,各馬チェック!C:C)</f>
        <v>65</v>
      </c>
      <c r="C4" s="15">
        <f t="shared" si="1"/>
        <v>64</v>
      </c>
      <c r="D4" s="15">
        <f>SUMIF(各馬チェック!A:A,A4,各馬チェック!V:V)</f>
        <v>1</v>
      </c>
      <c r="E4" s="15">
        <f t="shared" si="2"/>
        <v>1280</v>
      </c>
      <c r="F4" s="16">
        <f t="shared" si="3"/>
        <v>-15360</v>
      </c>
      <c r="G4" s="15">
        <f t="shared" si="4"/>
        <v>14480</v>
      </c>
      <c r="H4" s="15">
        <f t="shared" si="5"/>
        <v>-880</v>
      </c>
      <c r="I4" s="15">
        <f t="shared" si="0"/>
        <v>240</v>
      </c>
      <c r="J4" s="17">
        <v>240</v>
      </c>
      <c r="K4" s="15">
        <f t="shared" si="6"/>
        <v>0</v>
      </c>
      <c r="L4" s="6">
        <f t="shared" si="7"/>
        <v>-880</v>
      </c>
    </row>
    <row r="5" spans="1:12">
      <c r="A5" s="14" t="s">
        <v>64</v>
      </c>
      <c r="B5" s="15">
        <f>SUMIF(各馬チェック!A:A,A5,各馬チェック!C:C)</f>
        <v>66</v>
      </c>
      <c r="C5" s="15">
        <f t="shared" si="1"/>
        <v>65</v>
      </c>
      <c r="D5" s="15">
        <f>SUMIF(各馬チェック!A:A,A5,各馬チェック!V:V)</f>
        <v>1</v>
      </c>
      <c r="E5" s="15">
        <f t="shared" si="2"/>
        <v>1300</v>
      </c>
      <c r="F5" s="16">
        <f t="shared" si="3"/>
        <v>-15600</v>
      </c>
      <c r="G5" s="15">
        <f t="shared" si="4"/>
        <v>14460</v>
      </c>
      <c r="H5" s="15">
        <f t="shared" si="5"/>
        <v>-1140</v>
      </c>
      <c r="I5" s="15">
        <f t="shared" si="0"/>
        <v>240</v>
      </c>
      <c r="J5" s="17">
        <v>0</v>
      </c>
      <c r="K5" s="15">
        <f t="shared" si="6"/>
        <v>-240</v>
      </c>
      <c r="L5" s="6">
        <f t="shared" si="7"/>
        <v>-1380</v>
      </c>
    </row>
    <row r="6" spans="1:12">
      <c r="A6" s="14" t="s">
        <v>70</v>
      </c>
      <c r="B6" s="15">
        <f>SUMIF(各馬チェック!A:A,A6,各馬チェック!C:C)</f>
        <v>54</v>
      </c>
      <c r="C6" s="15">
        <f t="shared" si="1"/>
        <v>53</v>
      </c>
      <c r="D6" s="15">
        <f>SUMIF(各馬チェック!A:A,A6,各馬チェック!V:V)</f>
        <v>1</v>
      </c>
      <c r="E6" s="15">
        <f t="shared" si="2"/>
        <v>1060</v>
      </c>
      <c r="F6" s="16">
        <f t="shared" si="3"/>
        <v>-12720</v>
      </c>
      <c r="G6" s="15">
        <f t="shared" si="4"/>
        <v>14700</v>
      </c>
      <c r="H6" s="15">
        <f t="shared" si="5"/>
        <v>1980</v>
      </c>
      <c r="I6" s="15">
        <f t="shared" si="0"/>
        <v>240</v>
      </c>
      <c r="J6" s="17">
        <v>0</v>
      </c>
      <c r="K6" s="15">
        <f t="shared" si="6"/>
        <v>-240</v>
      </c>
      <c r="L6" s="6">
        <f t="shared" si="7"/>
        <v>1740</v>
      </c>
    </row>
    <row r="7" spans="1:12">
      <c r="A7" s="14" t="s">
        <v>76</v>
      </c>
      <c r="B7" s="15">
        <f>SUMIF(各馬チェック!A:A,A7,各馬チェック!C:C)</f>
        <v>57</v>
      </c>
      <c r="C7" s="15">
        <f t="shared" si="1"/>
        <v>57</v>
      </c>
      <c r="D7" s="15">
        <f>SUMIF(各馬チェック!A:A,A7,各馬チェック!V:V)</f>
        <v>0</v>
      </c>
      <c r="E7" s="15">
        <f t="shared" si="2"/>
        <v>1140</v>
      </c>
      <c r="F7" s="16">
        <f t="shared" si="3"/>
        <v>-13680</v>
      </c>
      <c r="G7" s="15">
        <f t="shared" si="4"/>
        <v>14620</v>
      </c>
      <c r="H7" s="15">
        <f t="shared" si="5"/>
        <v>940</v>
      </c>
      <c r="I7" s="15">
        <f t="shared" si="0"/>
        <v>0</v>
      </c>
      <c r="J7" s="17">
        <v>0</v>
      </c>
      <c r="K7" s="15">
        <f t="shared" si="6"/>
        <v>0</v>
      </c>
      <c r="L7" s="6">
        <f t="shared" si="7"/>
        <v>940</v>
      </c>
    </row>
    <row r="8" spans="1:12">
      <c r="A8" s="14" t="s">
        <v>81</v>
      </c>
      <c r="B8" s="15">
        <f>SUMIF(各馬チェック!A:A,A8,各馬チェック!C:C)</f>
        <v>64</v>
      </c>
      <c r="C8" s="15">
        <f t="shared" si="1"/>
        <v>64</v>
      </c>
      <c r="D8" s="15">
        <f>SUMIF(各馬チェック!A:A,A8,各馬チェック!V:V)</f>
        <v>0</v>
      </c>
      <c r="E8" s="15">
        <f t="shared" si="2"/>
        <v>1280</v>
      </c>
      <c r="F8" s="16">
        <f t="shared" si="3"/>
        <v>-15360</v>
      </c>
      <c r="G8" s="15">
        <f t="shared" si="4"/>
        <v>14480</v>
      </c>
      <c r="H8" s="15">
        <f t="shared" si="5"/>
        <v>-880</v>
      </c>
      <c r="I8" s="15">
        <f t="shared" si="0"/>
        <v>0</v>
      </c>
      <c r="J8" s="17">
        <v>0</v>
      </c>
      <c r="K8" s="15">
        <f t="shared" si="6"/>
        <v>0</v>
      </c>
      <c r="L8" s="6">
        <f t="shared" si="7"/>
        <v>-880</v>
      </c>
    </row>
    <row r="9" spans="1:12">
      <c r="A9" s="14" t="s">
        <v>85</v>
      </c>
      <c r="B9" s="15">
        <f>SUMIF(各馬チェック!A:A,A9,各馬チェック!C:C)</f>
        <v>63</v>
      </c>
      <c r="C9" s="15">
        <f t="shared" si="1"/>
        <v>63</v>
      </c>
      <c r="D9" s="15">
        <f>SUMIF(各馬チェック!A:A,A9,各馬チェック!V:V)</f>
        <v>0</v>
      </c>
      <c r="E9" s="15">
        <f t="shared" si="2"/>
        <v>1260</v>
      </c>
      <c r="F9" s="16">
        <f t="shared" si="3"/>
        <v>-15120</v>
      </c>
      <c r="G9" s="15">
        <f t="shared" si="4"/>
        <v>14500</v>
      </c>
      <c r="H9" s="15">
        <f t="shared" si="5"/>
        <v>-620</v>
      </c>
      <c r="I9" s="15">
        <f t="shared" si="0"/>
        <v>0</v>
      </c>
      <c r="J9" s="17">
        <v>0</v>
      </c>
      <c r="K9" s="15">
        <f t="shared" si="6"/>
        <v>0</v>
      </c>
      <c r="L9" s="6">
        <f t="shared" si="7"/>
        <v>-620</v>
      </c>
    </row>
    <row r="10" spans="1:12">
      <c r="A10" s="14" t="s">
        <v>91</v>
      </c>
      <c r="B10" s="15">
        <f>SUMIF(各馬チェック!A:A,A10,各馬チェック!C:C)</f>
        <v>46</v>
      </c>
      <c r="C10" s="15">
        <f t="shared" si="1"/>
        <v>46</v>
      </c>
      <c r="D10" s="15">
        <f>SUMIF(各馬チェック!A:A,A10,各馬チェック!V:V)</f>
        <v>0</v>
      </c>
      <c r="E10" s="15">
        <f t="shared" si="2"/>
        <v>920</v>
      </c>
      <c r="F10" s="16">
        <f t="shared" si="3"/>
        <v>-11040</v>
      </c>
      <c r="G10" s="15">
        <f t="shared" si="4"/>
        <v>14840</v>
      </c>
      <c r="H10" s="15">
        <f t="shared" si="5"/>
        <v>3800</v>
      </c>
      <c r="I10" s="15">
        <f t="shared" si="0"/>
        <v>0</v>
      </c>
      <c r="J10" s="17">
        <v>0</v>
      </c>
      <c r="K10" s="15">
        <f t="shared" si="6"/>
        <v>0</v>
      </c>
      <c r="L10" s="6">
        <f t="shared" si="7"/>
        <v>3800</v>
      </c>
    </row>
    <row r="11" spans="1:12">
      <c r="A11" s="14" t="s">
        <v>96</v>
      </c>
      <c r="B11" s="15">
        <f>SUMIF(各馬チェック!A:A,A11,各馬チェック!C:C)</f>
        <v>60</v>
      </c>
      <c r="C11" s="15">
        <f t="shared" si="1"/>
        <v>60</v>
      </c>
      <c r="D11" s="15">
        <f>SUMIF(各馬チェック!A:A,A11,各馬チェック!V:V)</f>
        <v>0</v>
      </c>
      <c r="E11" s="15">
        <f t="shared" si="2"/>
        <v>1200</v>
      </c>
      <c r="F11" s="16">
        <f t="shared" si="3"/>
        <v>-14400</v>
      </c>
      <c r="G11" s="15">
        <f t="shared" si="4"/>
        <v>14560</v>
      </c>
      <c r="H11" s="15">
        <f t="shared" si="5"/>
        <v>160</v>
      </c>
      <c r="I11" s="15">
        <f t="shared" si="0"/>
        <v>0</v>
      </c>
      <c r="J11" s="17">
        <v>0</v>
      </c>
      <c r="K11" s="15">
        <f t="shared" si="6"/>
        <v>0</v>
      </c>
      <c r="L11" s="6">
        <f t="shared" si="7"/>
        <v>160</v>
      </c>
    </row>
    <row r="12" spans="1:12">
      <c r="A12" s="14" t="s">
        <v>101</v>
      </c>
      <c r="B12" s="15">
        <f>SUMIF(各馬チェック!A:A,A12,各馬チェック!C:C)</f>
        <v>66</v>
      </c>
      <c r="C12" s="15">
        <f t="shared" si="1"/>
        <v>65</v>
      </c>
      <c r="D12" s="15">
        <f>SUMIF(各馬チェック!A:A,A12,各馬チェック!V:V)</f>
        <v>1</v>
      </c>
      <c r="E12" s="15">
        <f t="shared" si="2"/>
        <v>1300</v>
      </c>
      <c r="F12" s="16">
        <f t="shared" si="3"/>
        <v>-15600</v>
      </c>
      <c r="G12" s="15">
        <f t="shared" si="4"/>
        <v>14460</v>
      </c>
      <c r="H12" s="15">
        <f t="shared" si="5"/>
        <v>-1140</v>
      </c>
      <c r="I12" s="15">
        <f t="shared" si="0"/>
        <v>240</v>
      </c>
      <c r="J12" s="17">
        <v>240</v>
      </c>
      <c r="K12" s="15">
        <f t="shared" si="6"/>
        <v>0</v>
      </c>
      <c r="L12" s="6">
        <f t="shared" si="7"/>
        <v>-1140</v>
      </c>
    </row>
    <row r="13" spans="1:12">
      <c r="A13" s="14" t="s">
        <v>105</v>
      </c>
      <c r="B13" s="15">
        <f>SUMIF(各馬チェック!A:A,A13,各馬チェック!C:C)</f>
        <v>63</v>
      </c>
      <c r="C13" s="15">
        <f t="shared" si="1"/>
        <v>63</v>
      </c>
      <c r="D13" s="15">
        <f>SUMIF(各馬チェック!A:A,A13,各馬チェック!V:V)</f>
        <v>0</v>
      </c>
      <c r="E13" s="15">
        <f t="shared" si="2"/>
        <v>1260</v>
      </c>
      <c r="F13" s="16">
        <f t="shared" si="3"/>
        <v>-15120</v>
      </c>
      <c r="G13" s="15">
        <f t="shared" si="4"/>
        <v>14500</v>
      </c>
      <c r="H13" s="15">
        <f t="shared" si="5"/>
        <v>-620</v>
      </c>
      <c r="I13" s="15">
        <f t="shared" si="0"/>
        <v>0</v>
      </c>
      <c r="J13" s="17">
        <v>480</v>
      </c>
      <c r="K13" s="15">
        <f t="shared" si="6"/>
        <v>480</v>
      </c>
      <c r="L13" s="6">
        <f t="shared" si="7"/>
        <v>-140</v>
      </c>
    </row>
    <row r="14" spans="1:12" ht="18.5" thickBot="1">
      <c r="A14" s="14" t="s">
        <v>109</v>
      </c>
      <c r="B14" s="15">
        <f>SUMIF(各馬チェック!A:A,A14,各馬チェック!C:C)</f>
        <v>57</v>
      </c>
      <c r="C14" s="15">
        <f t="shared" si="1"/>
        <v>57</v>
      </c>
      <c r="D14" s="15">
        <f>SUMIF(各馬チェック!A:A,A14,各馬チェック!V:V)</f>
        <v>0</v>
      </c>
      <c r="E14" s="15">
        <f t="shared" si="2"/>
        <v>1140</v>
      </c>
      <c r="F14" s="16">
        <f t="shared" si="3"/>
        <v>-13680</v>
      </c>
      <c r="G14" s="15">
        <f t="shared" si="4"/>
        <v>14620</v>
      </c>
      <c r="H14" s="15">
        <f t="shared" si="5"/>
        <v>940</v>
      </c>
      <c r="I14" s="15">
        <f t="shared" si="0"/>
        <v>0</v>
      </c>
      <c r="J14" s="17">
        <v>0</v>
      </c>
      <c r="K14" s="15">
        <f t="shared" si="6"/>
        <v>0</v>
      </c>
      <c r="L14" s="7">
        <f>H14+K14</f>
        <v>940</v>
      </c>
    </row>
    <row r="15" spans="1:12" ht="18.5" thickBot="1">
      <c r="A15" s="18" t="s">
        <v>627</v>
      </c>
      <c r="B15" s="8">
        <f>AVERAGE(B2:B14)</f>
        <v>60.92307692307692</v>
      </c>
      <c r="C15" s="8"/>
      <c r="D15" s="18" t="s">
        <v>626</v>
      </c>
      <c r="E15" s="8">
        <f>SUM(E2:E14)</f>
        <v>15760</v>
      </c>
      <c r="F15" s="8"/>
      <c r="G15" s="18" t="s">
        <v>113</v>
      </c>
      <c r="H15" s="8">
        <f>SUM(H2:H14)</f>
        <v>0</v>
      </c>
      <c r="I15" s="8"/>
      <c r="J15" s="8"/>
      <c r="K15" s="18" t="s">
        <v>113</v>
      </c>
      <c r="L15" s="19">
        <f>SUM(L2:L14)</f>
        <v>0</v>
      </c>
    </row>
  </sheetData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各馬チェック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濱田心平</dc:creator>
  <cp:lastModifiedBy>濱田心平</cp:lastModifiedBy>
  <dcterms:created xsi:type="dcterms:W3CDTF">2020-06-28T12:41:18Z</dcterms:created>
  <dcterms:modified xsi:type="dcterms:W3CDTF">2020-06-28T14:11:02Z</dcterms:modified>
</cp:coreProperties>
</file>